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SG_F\Vorlagen\Foerdermappe_BioWärme_Bayern_2024\2.1.2 BMH\Hauptdokumente\"/>
    </mc:Choice>
  </mc:AlternateContent>
  <xr:revisionPtr revIDLastSave="0" documentId="13_ncr:1_{B3E7D4DE-FE69-46C3-9859-9F35BF872C37}" xr6:coauthVersionLast="47" xr6:coauthVersionMax="47" xr10:uidLastSave="{00000000-0000-0000-0000-000000000000}"/>
  <workbookProtection workbookAlgorithmName="SHA-512" workbookHashValue="wrjF9s3A8fcF79/QTpopeTqVHpAFut7+jO4uuXVTwmK7yDQ2z4iST41O0lInXRWfBvbCOwZowuE2pK2dnhU5ww==" workbookSaltValue="k2U6VKBdZjlq9gO79Y1SNQ==" workbookSpinCount="100000" lockStructure="1"/>
  <bookViews>
    <workbookView xWindow="28680" yWindow="-120" windowWidth="29040" windowHeight="17640" xr2:uid="{5835AA87-7D36-4D64-8830-28F9183AED71}"/>
  </bookViews>
  <sheets>
    <sheet name="Anlage_E" sheetId="1" r:id="rId1"/>
    <sheet name="Anlage_W" sheetId="2" r:id="rId2"/>
    <sheet name="Anlage N" sheetId="4" r:id="rId3"/>
    <sheet name="Plausibilität_Anlage E" sheetId="3" state="hidden" r:id="rId4"/>
    <sheet name="Plausibilität_Anlage N" sheetId="5" state="hidden" r:id="rId5"/>
  </sheets>
  <externalReferences>
    <externalReference r:id="rId6"/>
  </externalReferences>
  <definedNames>
    <definedName name="_xlnm.Print_Area" localSheetId="1">Anlage_W!$A$1:$J$60</definedName>
    <definedName name="_xlnm.Print_Area" localSheetId="3">'Plausibilität_Anlage E'!$A$1:$X$351</definedName>
    <definedName name="_xlnm.Print_Area" localSheetId="4">'Plausibilität_Anlage N'!$A$1:$I$27</definedName>
    <definedName name="_xlnm.Print_Titles" localSheetId="0">Anlage_E!$9:$9</definedName>
    <definedName name="_xlnm.Print_Titles" localSheetId="3">'Plausibilität_Anlage E'!$9:$9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6" i="1" l="1"/>
  <c r="P335" i="1"/>
  <c r="P337" i="1"/>
  <c r="AA336" i="3"/>
  <c r="R337" i="3"/>
  <c r="Z321" i="3"/>
  <c r="Z333" i="3"/>
  <c r="S332" i="1" l="1"/>
  <c r="O344" i="3"/>
  <c r="R335" i="3"/>
  <c r="O324" i="3"/>
  <c r="O325" i="3"/>
  <c r="G17" i="5"/>
  <c r="C11" i="3"/>
  <c r="D11" i="3"/>
  <c r="E11" i="3"/>
  <c r="F11" i="3"/>
  <c r="G11" i="3"/>
  <c r="H11" i="3"/>
  <c r="I11" i="3"/>
  <c r="J11" i="3"/>
  <c r="K11" i="3"/>
  <c r="L11" i="3"/>
  <c r="M11" i="3"/>
  <c r="N11" i="3"/>
  <c r="O11" i="3"/>
  <c r="Y11" i="3"/>
  <c r="C12" i="3"/>
  <c r="D12" i="3"/>
  <c r="E12" i="3"/>
  <c r="F12" i="3"/>
  <c r="G12" i="3"/>
  <c r="H12" i="3"/>
  <c r="I12" i="3"/>
  <c r="J12" i="3"/>
  <c r="K12" i="3"/>
  <c r="L12" i="3"/>
  <c r="M12" i="3"/>
  <c r="N12" i="3"/>
  <c r="O12" i="3"/>
  <c r="Y12" i="3"/>
  <c r="C13" i="3"/>
  <c r="D13" i="3"/>
  <c r="E13" i="3"/>
  <c r="F13" i="3"/>
  <c r="G13" i="3"/>
  <c r="H13" i="3"/>
  <c r="I13" i="3"/>
  <c r="J13" i="3"/>
  <c r="K13" i="3"/>
  <c r="L13" i="3"/>
  <c r="M13" i="3"/>
  <c r="N13" i="3"/>
  <c r="O13" i="3"/>
  <c r="Y13" i="3"/>
  <c r="C14" i="3"/>
  <c r="D14" i="3"/>
  <c r="E14" i="3"/>
  <c r="F14" i="3"/>
  <c r="G14" i="3"/>
  <c r="H14" i="3"/>
  <c r="I14" i="3"/>
  <c r="J14" i="3"/>
  <c r="K14" i="3"/>
  <c r="L14" i="3"/>
  <c r="M14" i="3"/>
  <c r="N14" i="3"/>
  <c r="O14" i="3"/>
  <c r="Y14" i="3"/>
  <c r="C15" i="3"/>
  <c r="D15" i="3"/>
  <c r="E15" i="3"/>
  <c r="F15" i="3"/>
  <c r="G15" i="3"/>
  <c r="H15" i="3"/>
  <c r="I15" i="3"/>
  <c r="J15" i="3"/>
  <c r="K15" i="3"/>
  <c r="L15" i="3"/>
  <c r="M15" i="3"/>
  <c r="N15" i="3"/>
  <c r="O15" i="3"/>
  <c r="Y15" i="3"/>
  <c r="C16" i="3"/>
  <c r="D16" i="3"/>
  <c r="E16" i="3"/>
  <c r="F16" i="3"/>
  <c r="G16" i="3"/>
  <c r="H16" i="3"/>
  <c r="I16" i="3"/>
  <c r="J16" i="3"/>
  <c r="K16" i="3"/>
  <c r="L16" i="3"/>
  <c r="M16" i="3"/>
  <c r="N16" i="3"/>
  <c r="O16" i="3"/>
  <c r="Y16" i="3"/>
  <c r="C17" i="3"/>
  <c r="D17" i="3"/>
  <c r="E17" i="3"/>
  <c r="F17" i="3"/>
  <c r="G17" i="3"/>
  <c r="H17" i="3"/>
  <c r="I17" i="3"/>
  <c r="J17" i="3"/>
  <c r="K17" i="3"/>
  <c r="L17" i="3"/>
  <c r="M17" i="3"/>
  <c r="N17" i="3"/>
  <c r="O17" i="3"/>
  <c r="Y17" i="3"/>
  <c r="C18" i="3"/>
  <c r="D18" i="3"/>
  <c r="E18" i="3"/>
  <c r="F18" i="3"/>
  <c r="G18" i="3"/>
  <c r="H18" i="3"/>
  <c r="I18" i="3"/>
  <c r="J18" i="3"/>
  <c r="K18" i="3"/>
  <c r="L18" i="3"/>
  <c r="M18" i="3"/>
  <c r="N18" i="3"/>
  <c r="O18" i="3"/>
  <c r="Y18" i="3"/>
  <c r="C19" i="3"/>
  <c r="D19" i="3"/>
  <c r="E19" i="3"/>
  <c r="F19" i="3"/>
  <c r="G19" i="3"/>
  <c r="H19" i="3"/>
  <c r="I19" i="3"/>
  <c r="J19" i="3"/>
  <c r="K19" i="3"/>
  <c r="L19" i="3"/>
  <c r="M19" i="3"/>
  <c r="N19" i="3"/>
  <c r="O19" i="3"/>
  <c r="Y19" i="3"/>
  <c r="C20" i="3"/>
  <c r="D20" i="3"/>
  <c r="E20" i="3"/>
  <c r="F20" i="3"/>
  <c r="G20" i="3"/>
  <c r="H20" i="3"/>
  <c r="I20" i="3"/>
  <c r="J20" i="3"/>
  <c r="K20" i="3"/>
  <c r="L20" i="3"/>
  <c r="M20" i="3"/>
  <c r="N20" i="3"/>
  <c r="O20" i="3"/>
  <c r="Y20" i="3"/>
  <c r="C21" i="3"/>
  <c r="D21" i="3"/>
  <c r="E21" i="3"/>
  <c r="F21" i="3"/>
  <c r="G21" i="3"/>
  <c r="H21" i="3"/>
  <c r="I21" i="3"/>
  <c r="J21" i="3"/>
  <c r="K21" i="3"/>
  <c r="L21" i="3"/>
  <c r="M21" i="3"/>
  <c r="N21" i="3"/>
  <c r="O21" i="3"/>
  <c r="Y21" i="3"/>
  <c r="C22" i="3"/>
  <c r="D22" i="3"/>
  <c r="E22" i="3"/>
  <c r="F22" i="3"/>
  <c r="G22" i="3"/>
  <c r="H22" i="3"/>
  <c r="I22" i="3"/>
  <c r="J22" i="3"/>
  <c r="K22" i="3"/>
  <c r="L22" i="3"/>
  <c r="M22" i="3"/>
  <c r="N22" i="3"/>
  <c r="O22" i="3"/>
  <c r="Y22" i="3"/>
  <c r="C23" i="3"/>
  <c r="D23" i="3"/>
  <c r="E23" i="3"/>
  <c r="F23" i="3"/>
  <c r="G23" i="3"/>
  <c r="H23" i="3"/>
  <c r="I23" i="3"/>
  <c r="J23" i="3"/>
  <c r="K23" i="3"/>
  <c r="L23" i="3"/>
  <c r="M23" i="3"/>
  <c r="N23" i="3"/>
  <c r="O23" i="3"/>
  <c r="P23" i="3" s="1"/>
  <c r="Y23" i="3"/>
  <c r="C24" i="3"/>
  <c r="D24" i="3"/>
  <c r="E24" i="3"/>
  <c r="F24" i="3"/>
  <c r="G24" i="3"/>
  <c r="H24" i="3"/>
  <c r="I24" i="3"/>
  <c r="J24" i="3"/>
  <c r="K24" i="3"/>
  <c r="L24" i="3"/>
  <c r="M24" i="3"/>
  <c r="N24" i="3"/>
  <c r="O24" i="3"/>
  <c r="Y24" i="3"/>
  <c r="C25" i="3"/>
  <c r="D25" i="3"/>
  <c r="E25" i="3"/>
  <c r="F25" i="3"/>
  <c r="G25" i="3"/>
  <c r="H25" i="3"/>
  <c r="I25" i="3"/>
  <c r="J25" i="3"/>
  <c r="K25" i="3"/>
  <c r="L25" i="3"/>
  <c r="M25" i="3"/>
  <c r="N25" i="3"/>
  <c r="O25" i="3"/>
  <c r="Y25" i="3"/>
  <c r="C26" i="3"/>
  <c r="D26" i="3"/>
  <c r="E26" i="3"/>
  <c r="F26" i="3"/>
  <c r="G26" i="3"/>
  <c r="H26" i="3"/>
  <c r="I26" i="3"/>
  <c r="J26" i="3"/>
  <c r="K26" i="3"/>
  <c r="L26" i="3"/>
  <c r="M26" i="3"/>
  <c r="N26" i="3"/>
  <c r="O26" i="3"/>
  <c r="Y26" i="3"/>
  <c r="C27" i="3"/>
  <c r="D27" i="3"/>
  <c r="E27" i="3"/>
  <c r="F27" i="3"/>
  <c r="G27" i="3"/>
  <c r="H27" i="3"/>
  <c r="I27" i="3"/>
  <c r="J27" i="3"/>
  <c r="K27" i="3"/>
  <c r="L27" i="3"/>
  <c r="M27" i="3"/>
  <c r="N27" i="3"/>
  <c r="O27" i="3"/>
  <c r="Y27" i="3"/>
  <c r="C28" i="3"/>
  <c r="D28" i="3"/>
  <c r="E28" i="3"/>
  <c r="F28" i="3"/>
  <c r="G28" i="3"/>
  <c r="H28" i="3"/>
  <c r="I28" i="3"/>
  <c r="J28" i="3"/>
  <c r="K28" i="3"/>
  <c r="L28" i="3"/>
  <c r="M28" i="3"/>
  <c r="N28" i="3"/>
  <c r="O28" i="3"/>
  <c r="Y28" i="3"/>
  <c r="C29" i="3"/>
  <c r="D29" i="3"/>
  <c r="E29" i="3"/>
  <c r="F29" i="3"/>
  <c r="G29" i="3"/>
  <c r="H29" i="3"/>
  <c r="I29" i="3"/>
  <c r="J29" i="3"/>
  <c r="K29" i="3"/>
  <c r="L29" i="3"/>
  <c r="M29" i="3"/>
  <c r="N29" i="3"/>
  <c r="O29" i="3"/>
  <c r="Y29" i="3"/>
  <c r="C30" i="3"/>
  <c r="D30" i="3"/>
  <c r="E30" i="3"/>
  <c r="F30" i="3"/>
  <c r="G30" i="3"/>
  <c r="H30" i="3"/>
  <c r="I30" i="3"/>
  <c r="J30" i="3"/>
  <c r="K30" i="3"/>
  <c r="L30" i="3"/>
  <c r="M30" i="3"/>
  <c r="N30" i="3"/>
  <c r="O30" i="3"/>
  <c r="Y30" i="3"/>
  <c r="C31" i="3"/>
  <c r="D31" i="3"/>
  <c r="E31" i="3"/>
  <c r="F31" i="3"/>
  <c r="G31" i="3"/>
  <c r="H31" i="3"/>
  <c r="I31" i="3"/>
  <c r="J31" i="3"/>
  <c r="K31" i="3"/>
  <c r="L31" i="3"/>
  <c r="M31" i="3"/>
  <c r="N31" i="3"/>
  <c r="O31" i="3"/>
  <c r="Y31" i="3"/>
  <c r="C32" i="3"/>
  <c r="D32" i="3"/>
  <c r="E32" i="3"/>
  <c r="F32" i="3"/>
  <c r="G32" i="3"/>
  <c r="H32" i="3"/>
  <c r="I32" i="3"/>
  <c r="J32" i="3"/>
  <c r="K32" i="3"/>
  <c r="L32" i="3"/>
  <c r="M32" i="3"/>
  <c r="N32" i="3"/>
  <c r="O32" i="3"/>
  <c r="Y32" i="3"/>
  <c r="C33" i="3"/>
  <c r="D33" i="3"/>
  <c r="E33" i="3"/>
  <c r="F33" i="3"/>
  <c r="G33" i="3"/>
  <c r="H33" i="3"/>
  <c r="I33" i="3"/>
  <c r="J33" i="3"/>
  <c r="K33" i="3"/>
  <c r="L33" i="3"/>
  <c r="M33" i="3"/>
  <c r="N33" i="3"/>
  <c r="O33" i="3"/>
  <c r="Y33" i="3"/>
  <c r="C34" i="3"/>
  <c r="D34" i="3"/>
  <c r="E34" i="3"/>
  <c r="F34" i="3"/>
  <c r="G34" i="3"/>
  <c r="H34" i="3"/>
  <c r="I34" i="3"/>
  <c r="J34" i="3"/>
  <c r="K34" i="3"/>
  <c r="L34" i="3"/>
  <c r="M34" i="3"/>
  <c r="N34" i="3"/>
  <c r="O34" i="3"/>
  <c r="Y34" i="3"/>
  <c r="C35" i="3"/>
  <c r="D35" i="3"/>
  <c r="E35" i="3"/>
  <c r="F35" i="3"/>
  <c r="G35" i="3"/>
  <c r="H35" i="3"/>
  <c r="I35" i="3"/>
  <c r="J35" i="3"/>
  <c r="K35" i="3"/>
  <c r="L35" i="3"/>
  <c r="M35" i="3"/>
  <c r="N35" i="3"/>
  <c r="O35" i="3"/>
  <c r="Y35" i="3"/>
  <c r="C36" i="3"/>
  <c r="D36" i="3"/>
  <c r="E36" i="3"/>
  <c r="F36" i="3"/>
  <c r="G36" i="3"/>
  <c r="H36" i="3"/>
  <c r="I36" i="3"/>
  <c r="J36" i="3"/>
  <c r="K36" i="3"/>
  <c r="L36" i="3"/>
  <c r="M36" i="3"/>
  <c r="N36" i="3"/>
  <c r="O36" i="3"/>
  <c r="Y36" i="3"/>
  <c r="C37" i="3"/>
  <c r="D37" i="3"/>
  <c r="E37" i="3"/>
  <c r="F37" i="3"/>
  <c r="G37" i="3"/>
  <c r="H37" i="3"/>
  <c r="I37" i="3"/>
  <c r="J37" i="3"/>
  <c r="K37" i="3"/>
  <c r="L37" i="3"/>
  <c r="M37" i="3"/>
  <c r="N37" i="3"/>
  <c r="O37" i="3"/>
  <c r="Y37" i="3"/>
  <c r="C38" i="3"/>
  <c r="D38" i="3"/>
  <c r="E38" i="3"/>
  <c r="F38" i="3"/>
  <c r="G38" i="3"/>
  <c r="H38" i="3"/>
  <c r="I38" i="3"/>
  <c r="J38" i="3"/>
  <c r="K38" i="3"/>
  <c r="L38" i="3"/>
  <c r="M38" i="3"/>
  <c r="N38" i="3"/>
  <c r="O38" i="3"/>
  <c r="Y38" i="3"/>
  <c r="C39" i="3"/>
  <c r="D39" i="3"/>
  <c r="E39" i="3"/>
  <c r="F39" i="3"/>
  <c r="G39" i="3"/>
  <c r="H39" i="3"/>
  <c r="I39" i="3"/>
  <c r="J39" i="3"/>
  <c r="K39" i="3"/>
  <c r="L39" i="3"/>
  <c r="M39" i="3"/>
  <c r="N39" i="3"/>
  <c r="O39" i="3"/>
  <c r="Y39" i="3"/>
  <c r="C40" i="3"/>
  <c r="D40" i="3"/>
  <c r="E40" i="3"/>
  <c r="F40" i="3"/>
  <c r="G40" i="3"/>
  <c r="H40" i="3"/>
  <c r="I40" i="3"/>
  <c r="J40" i="3"/>
  <c r="K40" i="3"/>
  <c r="L40" i="3"/>
  <c r="M40" i="3"/>
  <c r="N40" i="3"/>
  <c r="O40" i="3"/>
  <c r="Y40" i="3"/>
  <c r="C41" i="3"/>
  <c r="D41" i="3"/>
  <c r="E41" i="3"/>
  <c r="F41" i="3"/>
  <c r="G41" i="3"/>
  <c r="H41" i="3"/>
  <c r="I41" i="3"/>
  <c r="J41" i="3"/>
  <c r="K41" i="3"/>
  <c r="L41" i="3"/>
  <c r="M41" i="3"/>
  <c r="N41" i="3"/>
  <c r="O41" i="3"/>
  <c r="Y41" i="3"/>
  <c r="C42" i="3"/>
  <c r="D42" i="3"/>
  <c r="E42" i="3"/>
  <c r="F42" i="3"/>
  <c r="G42" i="3"/>
  <c r="H42" i="3"/>
  <c r="I42" i="3"/>
  <c r="J42" i="3"/>
  <c r="K42" i="3"/>
  <c r="L42" i="3"/>
  <c r="M42" i="3"/>
  <c r="N42" i="3"/>
  <c r="O42" i="3"/>
  <c r="Y42" i="3"/>
  <c r="C43" i="3"/>
  <c r="D43" i="3"/>
  <c r="E43" i="3"/>
  <c r="F43" i="3"/>
  <c r="G43" i="3"/>
  <c r="H43" i="3"/>
  <c r="I43" i="3"/>
  <c r="J43" i="3"/>
  <c r="K43" i="3"/>
  <c r="L43" i="3"/>
  <c r="M43" i="3"/>
  <c r="N43" i="3"/>
  <c r="O43" i="3"/>
  <c r="Y43" i="3"/>
  <c r="C44" i="3"/>
  <c r="D44" i="3"/>
  <c r="E44" i="3"/>
  <c r="F44" i="3"/>
  <c r="G44" i="3"/>
  <c r="H44" i="3"/>
  <c r="I44" i="3"/>
  <c r="J44" i="3"/>
  <c r="K44" i="3"/>
  <c r="L44" i="3"/>
  <c r="M44" i="3"/>
  <c r="N44" i="3"/>
  <c r="O44" i="3"/>
  <c r="Y44" i="3"/>
  <c r="C45" i="3"/>
  <c r="D45" i="3"/>
  <c r="E45" i="3"/>
  <c r="F45" i="3"/>
  <c r="G45" i="3"/>
  <c r="H45" i="3"/>
  <c r="I45" i="3"/>
  <c r="J45" i="3"/>
  <c r="K45" i="3"/>
  <c r="L45" i="3"/>
  <c r="M45" i="3"/>
  <c r="N45" i="3"/>
  <c r="O45" i="3"/>
  <c r="Y45" i="3"/>
  <c r="C46" i="3"/>
  <c r="D46" i="3"/>
  <c r="E46" i="3"/>
  <c r="F46" i="3"/>
  <c r="G46" i="3"/>
  <c r="H46" i="3"/>
  <c r="I46" i="3"/>
  <c r="J46" i="3"/>
  <c r="K46" i="3"/>
  <c r="L46" i="3"/>
  <c r="M46" i="3"/>
  <c r="N46" i="3"/>
  <c r="O46" i="3"/>
  <c r="Y46" i="3"/>
  <c r="C47" i="3"/>
  <c r="D47" i="3"/>
  <c r="E47" i="3"/>
  <c r="F47" i="3"/>
  <c r="G47" i="3"/>
  <c r="H47" i="3"/>
  <c r="I47" i="3"/>
  <c r="J47" i="3"/>
  <c r="K47" i="3"/>
  <c r="L47" i="3"/>
  <c r="M47" i="3"/>
  <c r="N47" i="3"/>
  <c r="O47" i="3"/>
  <c r="Y47" i="3"/>
  <c r="C48" i="3"/>
  <c r="D48" i="3"/>
  <c r="E48" i="3"/>
  <c r="F48" i="3"/>
  <c r="G48" i="3"/>
  <c r="H48" i="3"/>
  <c r="I48" i="3"/>
  <c r="J48" i="3"/>
  <c r="K48" i="3"/>
  <c r="L48" i="3"/>
  <c r="M48" i="3"/>
  <c r="N48" i="3"/>
  <c r="O48" i="3"/>
  <c r="Y48" i="3"/>
  <c r="C49" i="3"/>
  <c r="D49" i="3"/>
  <c r="E49" i="3"/>
  <c r="F49" i="3"/>
  <c r="G49" i="3"/>
  <c r="H49" i="3"/>
  <c r="I49" i="3"/>
  <c r="J49" i="3"/>
  <c r="K49" i="3"/>
  <c r="L49" i="3"/>
  <c r="M49" i="3"/>
  <c r="N49" i="3"/>
  <c r="O49" i="3"/>
  <c r="Y49" i="3"/>
  <c r="C50" i="3"/>
  <c r="D50" i="3"/>
  <c r="E50" i="3"/>
  <c r="F50" i="3"/>
  <c r="G50" i="3"/>
  <c r="H50" i="3"/>
  <c r="I50" i="3"/>
  <c r="J50" i="3"/>
  <c r="K50" i="3"/>
  <c r="L50" i="3"/>
  <c r="M50" i="3"/>
  <c r="N50" i="3"/>
  <c r="O50" i="3"/>
  <c r="Y50" i="3"/>
  <c r="C51" i="3"/>
  <c r="D51" i="3"/>
  <c r="E51" i="3"/>
  <c r="F51" i="3"/>
  <c r="G51" i="3"/>
  <c r="H51" i="3"/>
  <c r="I51" i="3"/>
  <c r="J51" i="3"/>
  <c r="K51" i="3"/>
  <c r="L51" i="3"/>
  <c r="M51" i="3"/>
  <c r="N51" i="3"/>
  <c r="O51" i="3"/>
  <c r="Y51" i="3"/>
  <c r="C52" i="3"/>
  <c r="D52" i="3"/>
  <c r="E52" i="3"/>
  <c r="F52" i="3"/>
  <c r="G52" i="3"/>
  <c r="H52" i="3"/>
  <c r="I52" i="3"/>
  <c r="J52" i="3"/>
  <c r="K52" i="3"/>
  <c r="L52" i="3"/>
  <c r="M52" i="3"/>
  <c r="N52" i="3"/>
  <c r="O52" i="3"/>
  <c r="Y52" i="3"/>
  <c r="C53" i="3"/>
  <c r="D53" i="3"/>
  <c r="E53" i="3"/>
  <c r="F53" i="3"/>
  <c r="G53" i="3"/>
  <c r="H53" i="3"/>
  <c r="I53" i="3"/>
  <c r="J53" i="3"/>
  <c r="K53" i="3"/>
  <c r="L53" i="3"/>
  <c r="M53" i="3"/>
  <c r="N53" i="3"/>
  <c r="O53" i="3"/>
  <c r="Y53" i="3"/>
  <c r="C54" i="3"/>
  <c r="D54" i="3"/>
  <c r="E54" i="3"/>
  <c r="F54" i="3"/>
  <c r="G54" i="3"/>
  <c r="H54" i="3"/>
  <c r="I54" i="3"/>
  <c r="J54" i="3"/>
  <c r="K54" i="3"/>
  <c r="L54" i="3"/>
  <c r="M54" i="3"/>
  <c r="N54" i="3"/>
  <c r="O54" i="3"/>
  <c r="Y54" i="3"/>
  <c r="C55" i="3"/>
  <c r="D55" i="3"/>
  <c r="E55" i="3"/>
  <c r="F55" i="3"/>
  <c r="G55" i="3"/>
  <c r="H55" i="3"/>
  <c r="I55" i="3"/>
  <c r="J55" i="3"/>
  <c r="K55" i="3"/>
  <c r="L55" i="3"/>
  <c r="M55" i="3"/>
  <c r="N55" i="3"/>
  <c r="O55" i="3"/>
  <c r="Y55" i="3"/>
  <c r="C56" i="3"/>
  <c r="D56" i="3"/>
  <c r="E56" i="3"/>
  <c r="F56" i="3"/>
  <c r="G56" i="3"/>
  <c r="H56" i="3"/>
  <c r="I56" i="3"/>
  <c r="J56" i="3"/>
  <c r="K56" i="3"/>
  <c r="L56" i="3"/>
  <c r="M56" i="3"/>
  <c r="N56" i="3"/>
  <c r="O56" i="3"/>
  <c r="Y56" i="3"/>
  <c r="C57" i="3"/>
  <c r="D57" i="3"/>
  <c r="E57" i="3"/>
  <c r="F57" i="3"/>
  <c r="G57" i="3"/>
  <c r="H57" i="3"/>
  <c r="I57" i="3"/>
  <c r="J57" i="3"/>
  <c r="K57" i="3"/>
  <c r="L57" i="3"/>
  <c r="M57" i="3"/>
  <c r="N57" i="3"/>
  <c r="O57" i="3"/>
  <c r="Y57" i="3"/>
  <c r="C58" i="3"/>
  <c r="D58" i="3"/>
  <c r="E58" i="3"/>
  <c r="F58" i="3"/>
  <c r="G58" i="3"/>
  <c r="H58" i="3"/>
  <c r="I58" i="3"/>
  <c r="J58" i="3"/>
  <c r="K58" i="3"/>
  <c r="L58" i="3"/>
  <c r="M58" i="3"/>
  <c r="N58" i="3"/>
  <c r="O58" i="3"/>
  <c r="Y58" i="3"/>
  <c r="C59" i="3"/>
  <c r="D59" i="3"/>
  <c r="E59" i="3"/>
  <c r="F59" i="3"/>
  <c r="G59" i="3"/>
  <c r="H59" i="3"/>
  <c r="I59" i="3"/>
  <c r="J59" i="3"/>
  <c r="K59" i="3"/>
  <c r="L59" i="3"/>
  <c r="M59" i="3"/>
  <c r="N59" i="3"/>
  <c r="O59" i="3"/>
  <c r="Y59" i="3"/>
  <c r="C60" i="3"/>
  <c r="D60" i="3"/>
  <c r="E60" i="3"/>
  <c r="F60" i="3"/>
  <c r="G60" i="3"/>
  <c r="H60" i="3"/>
  <c r="I60" i="3"/>
  <c r="J60" i="3"/>
  <c r="K60" i="3"/>
  <c r="L60" i="3"/>
  <c r="M60" i="3"/>
  <c r="N60" i="3"/>
  <c r="O60" i="3"/>
  <c r="Y60" i="3"/>
  <c r="C61" i="3"/>
  <c r="D61" i="3"/>
  <c r="E61" i="3"/>
  <c r="F61" i="3"/>
  <c r="G61" i="3"/>
  <c r="H61" i="3"/>
  <c r="I61" i="3"/>
  <c r="J61" i="3"/>
  <c r="K61" i="3"/>
  <c r="L61" i="3"/>
  <c r="M61" i="3"/>
  <c r="N61" i="3"/>
  <c r="O61" i="3"/>
  <c r="Y61" i="3"/>
  <c r="C62" i="3"/>
  <c r="D62" i="3"/>
  <c r="E62" i="3"/>
  <c r="F62" i="3"/>
  <c r="G62" i="3"/>
  <c r="H62" i="3"/>
  <c r="I62" i="3"/>
  <c r="J62" i="3"/>
  <c r="K62" i="3"/>
  <c r="L62" i="3"/>
  <c r="M62" i="3"/>
  <c r="N62" i="3"/>
  <c r="O62" i="3"/>
  <c r="Y62" i="3"/>
  <c r="C63" i="3"/>
  <c r="D63" i="3"/>
  <c r="E63" i="3"/>
  <c r="F63" i="3"/>
  <c r="G63" i="3"/>
  <c r="H63" i="3"/>
  <c r="I63" i="3"/>
  <c r="J63" i="3"/>
  <c r="K63" i="3"/>
  <c r="L63" i="3"/>
  <c r="M63" i="3"/>
  <c r="N63" i="3"/>
  <c r="O63" i="3"/>
  <c r="Y63" i="3"/>
  <c r="C64" i="3"/>
  <c r="D64" i="3"/>
  <c r="E64" i="3"/>
  <c r="F64" i="3"/>
  <c r="G64" i="3"/>
  <c r="H64" i="3"/>
  <c r="I64" i="3"/>
  <c r="J64" i="3"/>
  <c r="K64" i="3"/>
  <c r="L64" i="3"/>
  <c r="M64" i="3"/>
  <c r="N64" i="3"/>
  <c r="O64" i="3"/>
  <c r="Y64" i="3"/>
  <c r="C65" i="3"/>
  <c r="D65" i="3"/>
  <c r="E65" i="3"/>
  <c r="F65" i="3"/>
  <c r="G65" i="3"/>
  <c r="H65" i="3"/>
  <c r="I65" i="3"/>
  <c r="J65" i="3"/>
  <c r="K65" i="3"/>
  <c r="L65" i="3"/>
  <c r="M65" i="3"/>
  <c r="N65" i="3"/>
  <c r="O65" i="3"/>
  <c r="Y65" i="3"/>
  <c r="C66" i="3"/>
  <c r="D66" i="3"/>
  <c r="E66" i="3"/>
  <c r="F66" i="3"/>
  <c r="G66" i="3"/>
  <c r="H66" i="3"/>
  <c r="I66" i="3"/>
  <c r="J66" i="3"/>
  <c r="K66" i="3"/>
  <c r="L66" i="3"/>
  <c r="M66" i="3"/>
  <c r="N66" i="3"/>
  <c r="O66" i="3"/>
  <c r="Y66" i="3"/>
  <c r="C67" i="3"/>
  <c r="D67" i="3"/>
  <c r="E67" i="3"/>
  <c r="F67" i="3"/>
  <c r="G67" i="3"/>
  <c r="H67" i="3"/>
  <c r="I67" i="3"/>
  <c r="J67" i="3"/>
  <c r="K67" i="3"/>
  <c r="L67" i="3"/>
  <c r="M67" i="3"/>
  <c r="N67" i="3"/>
  <c r="O67" i="3"/>
  <c r="Y67" i="3"/>
  <c r="C68" i="3"/>
  <c r="D68" i="3"/>
  <c r="E68" i="3"/>
  <c r="F68" i="3"/>
  <c r="G68" i="3"/>
  <c r="H68" i="3"/>
  <c r="I68" i="3"/>
  <c r="J68" i="3"/>
  <c r="K68" i="3"/>
  <c r="L68" i="3"/>
  <c r="M68" i="3"/>
  <c r="N68" i="3"/>
  <c r="O68" i="3"/>
  <c r="Y68" i="3"/>
  <c r="C69" i="3"/>
  <c r="D69" i="3"/>
  <c r="E69" i="3"/>
  <c r="F69" i="3"/>
  <c r="G69" i="3"/>
  <c r="H69" i="3"/>
  <c r="I69" i="3"/>
  <c r="J69" i="3"/>
  <c r="K69" i="3"/>
  <c r="L69" i="3"/>
  <c r="M69" i="3"/>
  <c r="N69" i="3"/>
  <c r="O69" i="3"/>
  <c r="Y69" i="3"/>
  <c r="C70" i="3"/>
  <c r="D70" i="3"/>
  <c r="E70" i="3"/>
  <c r="F70" i="3"/>
  <c r="G70" i="3"/>
  <c r="H70" i="3"/>
  <c r="I70" i="3"/>
  <c r="J70" i="3"/>
  <c r="K70" i="3"/>
  <c r="L70" i="3"/>
  <c r="M70" i="3"/>
  <c r="N70" i="3"/>
  <c r="O70" i="3"/>
  <c r="Y70" i="3"/>
  <c r="C71" i="3"/>
  <c r="D71" i="3"/>
  <c r="E71" i="3"/>
  <c r="F71" i="3"/>
  <c r="G71" i="3"/>
  <c r="H71" i="3"/>
  <c r="I71" i="3"/>
  <c r="J71" i="3"/>
  <c r="K71" i="3"/>
  <c r="L71" i="3"/>
  <c r="M71" i="3"/>
  <c r="N71" i="3"/>
  <c r="O71" i="3"/>
  <c r="Y71" i="3"/>
  <c r="C72" i="3"/>
  <c r="D72" i="3"/>
  <c r="E72" i="3"/>
  <c r="F72" i="3"/>
  <c r="G72" i="3"/>
  <c r="H72" i="3"/>
  <c r="I72" i="3"/>
  <c r="J72" i="3"/>
  <c r="K72" i="3"/>
  <c r="L72" i="3"/>
  <c r="M72" i="3"/>
  <c r="N72" i="3"/>
  <c r="O72" i="3"/>
  <c r="Y72" i="3"/>
  <c r="C73" i="3"/>
  <c r="D73" i="3"/>
  <c r="E73" i="3"/>
  <c r="F73" i="3"/>
  <c r="G73" i="3"/>
  <c r="H73" i="3"/>
  <c r="I73" i="3"/>
  <c r="J73" i="3"/>
  <c r="K73" i="3"/>
  <c r="L73" i="3"/>
  <c r="M73" i="3"/>
  <c r="N73" i="3"/>
  <c r="O73" i="3"/>
  <c r="Y73" i="3"/>
  <c r="C74" i="3"/>
  <c r="D74" i="3"/>
  <c r="E74" i="3"/>
  <c r="F74" i="3"/>
  <c r="G74" i="3"/>
  <c r="H74" i="3"/>
  <c r="I74" i="3"/>
  <c r="J74" i="3"/>
  <c r="K74" i="3"/>
  <c r="L74" i="3"/>
  <c r="M74" i="3"/>
  <c r="N74" i="3"/>
  <c r="O74" i="3"/>
  <c r="Y74" i="3"/>
  <c r="C75" i="3"/>
  <c r="D75" i="3"/>
  <c r="E75" i="3"/>
  <c r="F75" i="3"/>
  <c r="G75" i="3"/>
  <c r="H75" i="3"/>
  <c r="I75" i="3"/>
  <c r="J75" i="3"/>
  <c r="K75" i="3"/>
  <c r="L75" i="3"/>
  <c r="M75" i="3"/>
  <c r="N75" i="3"/>
  <c r="O75" i="3"/>
  <c r="Y75" i="3"/>
  <c r="C76" i="3"/>
  <c r="D76" i="3"/>
  <c r="E76" i="3"/>
  <c r="F76" i="3"/>
  <c r="G76" i="3"/>
  <c r="H76" i="3"/>
  <c r="I76" i="3"/>
  <c r="J76" i="3"/>
  <c r="K76" i="3"/>
  <c r="L76" i="3"/>
  <c r="M76" i="3"/>
  <c r="N76" i="3"/>
  <c r="O76" i="3"/>
  <c r="Y76" i="3"/>
  <c r="C77" i="3"/>
  <c r="D77" i="3"/>
  <c r="E77" i="3"/>
  <c r="F77" i="3"/>
  <c r="G77" i="3"/>
  <c r="H77" i="3"/>
  <c r="I77" i="3"/>
  <c r="J77" i="3"/>
  <c r="K77" i="3"/>
  <c r="L77" i="3"/>
  <c r="M77" i="3"/>
  <c r="N77" i="3"/>
  <c r="O77" i="3"/>
  <c r="Y77" i="3"/>
  <c r="C78" i="3"/>
  <c r="D78" i="3"/>
  <c r="E78" i="3"/>
  <c r="F78" i="3"/>
  <c r="G78" i="3"/>
  <c r="H78" i="3"/>
  <c r="I78" i="3"/>
  <c r="J78" i="3"/>
  <c r="K78" i="3"/>
  <c r="L78" i="3"/>
  <c r="M78" i="3"/>
  <c r="N78" i="3"/>
  <c r="O78" i="3"/>
  <c r="Y78" i="3"/>
  <c r="C79" i="3"/>
  <c r="D79" i="3"/>
  <c r="E79" i="3"/>
  <c r="F79" i="3"/>
  <c r="G79" i="3"/>
  <c r="H79" i="3"/>
  <c r="I79" i="3"/>
  <c r="J79" i="3"/>
  <c r="K79" i="3"/>
  <c r="L79" i="3"/>
  <c r="M79" i="3"/>
  <c r="N79" i="3"/>
  <c r="O79" i="3"/>
  <c r="Y79" i="3"/>
  <c r="C80" i="3"/>
  <c r="D80" i="3"/>
  <c r="E80" i="3"/>
  <c r="F80" i="3"/>
  <c r="G80" i="3"/>
  <c r="H80" i="3"/>
  <c r="I80" i="3"/>
  <c r="J80" i="3"/>
  <c r="K80" i="3"/>
  <c r="L80" i="3"/>
  <c r="M80" i="3"/>
  <c r="N80" i="3"/>
  <c r="O80" i="3"/>
  <c r="Y80" i="3"/>
  <c r="C81" i="3"/>
  <c r="D81" i="3"/>
  <c r="E81" i="3"/>
  <c r="F81" i="3"/>
  <c r="G81" i="3"/>
  <c r="H81" i="3"/>
  <c r="I81" i="3"/>
  <c r="J81" i="3"/>
  <c r="K81" i="3"/>
  <c r="L81" i="3"/>
  <c r="M81" i="3"/>
  <c r="N81" i="3"/>
  <c r="O81" i="3"/>
  <c r="Y81" i="3"/>
  <c r="C82" i="3"/>
  <c r="D82" i="3"/>
  <c r="E82" i="3"/>
  <c r="F82" i="3"/>
  <c r="G82" i="3"/>
  <c r="H82" i="3"/>
  <c r="I82" i="3"/>
  <c r="J82" i="3"/>
  <c r="K82" i="3"/>
  <c r="L82" i="3"/>
  <c r="M82" i="3"/>
  <c r="N82" i="3"/>
  <c r="O82" i="3"/>
  <c r="Y82" i="3"/>
  <c r="C83" i="3"/>
  <c r="D83" i="3"/>
  <c r="E83" i="3"/>
  <c r="F83" i="3"/>
  <c r="G83" i="3"/>
  <c r="H83" i="3"/>
  <c r="I83" i="3"/>
  <c r="J83" i="3"/>
  <c r="K83" i="3"/>
  <c r="L83" i="3"/>
  <c r="M83" i="3"/>
  <c r="N83" i="3"/>
  <c r="O83" i="3"/>
  <c r="Y83" i="3"/>
  <c r="C84" i="3"/>
  <c r="D84" i="3"/>
  <c r="E84" i="3"/>
  <c r="F84" i="3"/>
  <c r="G84" i="3"/>
  <c r="H84" i="3"/>
  <c r="I84" i="3"/>
  <c r="J84" i="3"/>
  <c r="K84" i="3"/>
  <c r="L84" i="3"/>
  <c r="M84" i="3"/>
  <c r="N84" i="3"/>
  <c r="O84" i="3"/>
  <c r="Y84" i="3"/>
  <c r="C85" i="3"/>
  <c r="D85" i="3"/>
  <c r="E85" i="3"/>
  <c r="F85" i="3"/>
  <c r="G85" i="3"/>
  <c r="H85" i="3"/>
  <c r="I85" i="3"/>
  <c r="J85" i="3"/>
  <c r="K85" i="3"/>
  <c r="L85" i="3"/>
  <c r="M85" i="3"/>
  <c r="N85" i="3"/>
  <c r="O85" i="3"/>
  <c r="Y85" i="3"/>
  <c r="C86" i="3"/>
  <c r="D86" i="3"/>
  <c r="E86" i="3"/>
  <c r="F86" i="3"/>
  <c r="G86" i="3"/>
  <c r="H86" i="3"/>
  <c r="I86" i="3"/>
  <c r="J86" i="3"/>
  <c r="K86" i="3"/>
  <c r="L86" i="3"/>
  <c r="M86" i="3"/>
  <c r="N86" i="3"/>
  <c r="O86" i="3"/>
  <c r="Y86" i="3"/>
  <c r="C87" i="3"/>
  <c r="D87" i="3"/>
  <c r="E87" i="3"/>
  <c r="F87" i="3"/>
  <c r="G87" i="3"/>
  <c r="H87" i="3"/>
  <c r="I87" i="3"/>
  <c r="J87" i="3"/>
  <c r="K87" i="3"/>
  <c r="L87" i="3"/>
  <c r="M87" i="3"/>
  <c r="N87" i="3"/>
  <c r="O87" i="3"/>
  <c r="Y87" i="3"/>
  <c r="C88" i="3"/>
  <c r="D88" i="3"/>
  <c r="E88" i="3"/>
  <c r="F88" i="3"/>
  <c r="G88" i="3"/>
  <c r="H88" i="3"/>
  <c r="I88" i="3"/>
  <c r="J88" i="3"/>
  <c r="K88" i="3"/>
  <c r="L88" i="3"/>
  <c r="M88" i="3"/>
  <c r="N88" i="3"/>
  <c r="O88" i="3"/>
  <c r="Y88" i="3"/>
  <c r="C89" i="3"/>
  <c r="D89" i="3"/>
  <c r="E89" i="3"/>
  <c r="F89" i="3"/>
  <c r="G89" i="3"/>
  <c r="H89" i="3"/>
  <c r="I89" i="3"/>
  <c r="J89" i="3"/>
  <c r="K89" i="3"/>
  <c r="L89" i="3"/>
  <c r="M89" i="3"/>
  <c r="N89" i="3"/>
  <c r="O89" i="3"/>
  <c r="Y89" i="3"/>
  <c r="C90" i="3"/>
  <c r="D90" i="3"/>
  <c r="E90" i="3"/>
  <c r="F90" i="3"/>
  <c r="G90" i="3"/>
  <c r="H90" i="3"/>
  <c r="I90" i="3"/>
  <c r="J90" i="3"/>
  <c r="K90" i="3"/>
  <c r="L90" i="3"/>
  <c r="M90" i="3"/>
  <c r="N90" i="3"/>
  <c r="O90" i="3"/>
  <c r="Y90" i="3"/>
  <c r="C91" i="3"/>
  <c r="D91" i="3"/>
  <c r="E91" i="3"/>
  <c r="F91" i="3"/>
  <c r="G91" i="3"/>
  <c r="H91" i="3"/>
  <c r="I91" i="3"/>
  <c r="J91" i="3"/>
  <c r="K91" i="3"/>
  <c r="L91" i="3"/>
  <c r="M91" i="3"/>
  <c r="N91" i="3"/>
  <c r="O91" i="3"/>
  <c r="Y91" i="3"/>
  <c r="C92" i="3"/>
  <c r="D92" i="3"/>
  <c r="E92" i="3"/>
  <c r="F92" i="3"/>
  <c r="G92" i="3"/>
  <c r="H92" i="3"/>
  <c r="I92" i="3"/>
  <c r="J92" i="3"/>
  <c r="K92" i="3"/>
  <c r="L92" i="3"/>
  <c r="M92" i="3"/>
  <c r="N92" i="3"/>
  <c r="O92" i="3"/>
  <c r="Y92" i="3"/>
  <c r="C93" i="3"/>
  <c r="D93" i="3"/>
  <c r="E93" i="3"/>
  <c r="F93" i="3"/>
  <c r="G93" i="3"/>
  <c r="H93" i="3"/>
  <c r="I93" i="3"/>
  <c r="J93" i="3"/>
  <c r="K93" i="3"/>
  <c r="L93" i="3"/>
  <c r="M93" i="3"/>
  <c r="N93" i="3"/>
  <c r="O93" i="3"/>
  <c r="Y93" i="3"/>
  <c r="C94" i="3"/>
  <c r="D94" i="3"/>
  <c r="E94" i="3"/>
  <c r="F94" i="3"/>
  <c r="G94" i="3"/>
  <c r="H94" i="3"/>
  <c r="I94" i="3"/>
  <c r="J94" i="3"/>
  <c r="K94" i="3"/>
  <c r="L94" i="3"/>
  <c r="M94" i="3"/>
  <c r="N94" i="3"/>
  <c r="O94" i="3"/>
  <c r="Y94" i="3"/>
  <c r="C95" i="3"/>
  <c r="D95" i="3"/>
  <c r="E95" i="3"/>
  <c r="F95" i="3"/>
  <c r="G95" i="3"/>
  <c r="H95" i="3"/>
  <c r="I95" i="3"/>
  <c r="J95" i="3"/>
  <c r="K95" i="3"/>
  <c r="L95" i="3"/>
  <c r="M95" i="3"/>
  <c r="N95" i="3"/>
  <c r="O95" i="3"/>
  <c r="Y95" i="3"/>
  <c r="C96" i="3"/>
  <c r="D96" i="3"/>
  <c r="E96" i="3"/>
  <c r="F96" i="3"/>
  <c r="G96" i="3"/>
  <c r="H96" i="3"/>
  <c r="I96" i="3"/>
  <c r="J96" i="3"/>
  <c r="K96" i="3"/>
  <c r="L96" i="3"/>
  <c r="M96" i="3"/>
  <c r="N96" i="3"/>
  <c r="O96" i="3"/>
  <c r="Y96" i="3"/>
  <c r="C97" i="3"/>
  <c r="D97" i="3"/>
  <c r="E97" i="3"/>
  <c r="F97" i="3"/>
  <c r="G97" i="3"/>
  <c r="H97" i="3"/>
  <c r="I97" i="3"/>
  <c r="J97" i="3"/>
  <c r="K97" i="3"/>
  <c r="L97" i="3"/>
  <c r="M97" i="3"/>
  <c r="N97" i="3"/>
  <c r="O97" i="3"/>
  <c r="Y97" i="3"/>
  <c r="C98" i="3"/>
  <c r="D98" i="3"/>
  <c r="E98" i="3"/>
  <c r="F98" i="3"/>
  <c r="G98" i="3"/>
  <c r="H98" i="3"/>
  <c r="I98" i="3"/>
  <c r="J98" i="3"/>
  <c r="K98" i="3"/>
  <c r="L98" i="3"/>
  <c r="M98" i="3"/>
  <c r="N98" i="3"/>
  <c r="O98" i="3"/>
  <c r="Y98" i="3"/>
  <c r="C99" i="3"/>
  <c r="D99" i="3"/>
  <c r="E99" i="3"/>
  <c r="F99" i="3"/>
  <c r="G99" i="3"/>
  <c r="H99" i="3"/>
  <c r="I99" i="3"/>
  <c r="J99" i="3"/>
  <c r="K99" i="3"/>
  <c r="L99" i="3"/>
  <c r="M99" i="3"/>
  <c r="N99" i="3"/>
  <c r="O99" i="3"/>
  <c r="Y99" i="3"/>
  <c r="C100" i="3"/>
  <c r="D100" i="3"/>
  <c r="E100" i="3"/>
  <c r="F100" i="3"/>
  <c r="G100" i="3"/>
  <c r="H100" i="3"/>
  <c r="I100" i="3"/>
  <c r="J100" i="3"/>
  <c r="K100" i="3"/>
  <c r="L100" i="3"/>
  <c r="M100" i="3"/>
  <c r="N100" i="3"/>
  <c r="O100" i="3"/>
  <c r="Y100" i="3"/>
  <c r="C101" i="3"/>
  <c r="D101" i="3"/>
  <c r="E101" i="3"/>
  <c r="F101" i="3"/>
  <c r="G101" i="3"/>
  <c r="H101" i="3"/>
  <c r="I101" i="3"/>
  <c r="J101" i="3"/>
  <c r="K101" i="3"/>
  <c r="L101" i="3"/>
  <c r="M101" i="3"/>
  <c r="N101" i="3"/>
  <c r="O101" i="3"/>
  <c r="Y101" i="3"/>
  <c r="C102" i="3"/>
  <c r="D102" i="3"/>
  <c r="E102" i="3"/>
  <c r="F102" i="3"/>
  <c r="G102" i="3"/>
  <c r="H102" i="3"/>
  <c r="I102" i="3"/>
  <c r="J102" i="3"/>
  <c r="K102" i="3"/>
  <c r="L102" i="3"/>
  <c r="M102" i="3"/>
  <c r="N102" i="3"/>
  <c r="O102" i="3"/>
  <c r="Y102" i="3"/>
  <c r="C103" i="3"/>
  <c r="D103" i="3"/>
  <c r="E103" i="3"/>
  <c r="F103" i="3"/>
  <c r="G103" i="3"/>
  <c r="H103" i="3"/>
  <c r="I103" i="3"/>
  <c r="J103" i="3"/>
  <c r="K103" i="3"/>
  <c r="L103" i="3"/>
  <c r="M103" i="3"/>
  <c r="N103" i="3"/>
  <c r="O103" i="3"/>
  <c r="Y103" i="3"/>
  <c r="C104" i="3"/>
  <c r="D104" i="3"/>
  <c r="E104" i="3"/>
  <c r="F104" i="3"/>
  <c r="G104" i="3"/>
  <c r="H104" i="3"/>
  <c r="I104" i="3"/>
  <c r="J104" i="3"/>
  <c r="K104" i="3"/>
  <c r="L104" i="3"/>
  <c r="M104" i="3"/>
  <c r="N104" i="3"/>
  <c r="O104" i="3"/>
  <c r="Y104" i="3"/>
  <c r="C105" i="3"/>
  <c r="D105" i="3"/>
  <c r="E105" i="3"/>
  <c r="F105" i="3"/>
  <c r="G105" i="3"/>
  <c r="H105" i="3"/>
  <c r="I105" i="3"/>
  <c r="J105" i="3"/>
  <c r="K105" i="3"/>
  <c r="L105" i="3"/>
  <c r="M105" i="3"/>
  <c r="N105" i="3"/>
  <c r="O105" i="3"/>
  <c r="Y105" i="3"/>
  <c r="C106" i="3"/>
  <c r="D106" i="3"/>
  <c r="E106" i="3"/>
  <c r="F106" i="3"/>
  <c r="G106" i="3"/>
  <c r="H106" i="3"/>
  <c r="I106" i="3"/>
  <c r="J106" i="3"/>
  <c r="K106" i="3"/>
  <c r="L106" i="3"/>
  <c r="M106" i="3"/>
  <c r="N106" i="3"/>
  <c r="O106" i="3"/>
  <c r="Y106" i="3"/>
  <c r="C107" i="3"/>
  <c r="D107" i="3"/>
  <c r="E107" i="3"/>
  <c r="F107" i="3"/>
  <c r="G107" i="3"/>
  <c r="H107" i="3"/>
  <c r="I107" i="3"/>
  <c r="J107" i="3"/>
  <c r="K107" i="3"/>
  <c r="L107" i="3"/>
  <c r="M107" i="3"/>
  <c r="N107" i="3"/>
  <c r="O107" i="3"/>
  <c r="Y107" i="3"/>
  <c r="C108" i="3"/>
  <c r="D108" i="3"/>
  <c r="E108" i="3"/>
  <c r="F108" i="3"/>
  <c r="G108" i="3"/>
  <c r="H108" i="3"/>
  <c r="I108" i="3"/>
  <c r="J108" i="3"/>
  <c r="K108" i="3"/>
  <c r="L108" i="3"/>
  <c r="M108" i="3"/>
  <c r="N108" i="3"/>
  <c r="O108" i="3"/>
  <c r="Y108" i="3"/>
  <c r="C109" i="3"/>
  <c r="D109" i="3"/>
  <c r="E109" i="3"/>
  <c r="F109" i="3"/>
  <c r="G109" i="3"/>
  <c r="H109" i="3"/>
  <c r="I109" i="3"/>
  <c r="J109" i="3"/>
  <c r="K109" i="3"/>
  <c r="L109" i="3"/>
  <c r="M109" i="3"/>
  <c r="N109" i="3"/>
  <c r="O109" i="3"/>
  <c r="Y109" i="3"/>
  <c r="C110" i="3"/>
  <c r="D110" i="3"/>
  <c r="E110" i="3"/>
  <c r="F110" i="3"/>
  <c r="G110" i="3"/>
  <c r="H110" i="3"/>
  <c r="I110" i="3"/>
  <c r="J110" i="3"/>
  <c r="K110" i="3"/>
  <c r="L110" i="3"/>
  <c r="M110" i="3"/>
  <c r="N110" i="3"/>
  <c r="O110" i="3"/>
  <c r="Y110" i="3"/>
  <c r="C111" i="3"/>
  <c r="D111" i="3"/>
  <c r="E111" i="3"/>
  <c r="F111" i="3"/>
  <c r="G111" i="3"/>
  <c r="H111" i="3"/>
  <c r="I111" i="3"/>
  <c r="J111" i="3"/>
  <c r="K111" i="3"/>
  <c r="L111" i="3"/>
  <c r="M111" i="3"/>
  <c r="N111" i="3"/>
  <c r="O111" i="3"/>
  <c r="Y111" i="3"/>
  <c r="C112" i="3"/>
  <c r="D112" i="3"/>
  <c r="E112" i="3"/>
  <c r="F112" i="3"/>
  <c r="G112" i="3"/>
  <c r="H112" i="3"/>
  <c r="I112" i="3"/>
  <c r="J112" i="3"/>
  <c r="K112" i="3"/>
  <c r="L112" i="3"/>
  <c r="M112" i="3"/>
  <c r="N112" i="3"/>
  <c r="O112" i="3"/>
  <c r="Y112" i="3"/>
  <c r="C113" i="3"/>
  <c r="D113" i="3"/>
  <c r="E113" i="3"/>
  <c r="F113" i="3"/>
  <c r="G113" i="3"/>
  <c r="H113" i="3"/>
  <c r="I113" i="3"/>
  <c r="J113" i="3"/>
  <c r="K113" i="3"/>
  <c r="L113" i="3"/>
  <c r="M113" i="3"/>
  <c r="N113" i="3"/>
  <c r="O113" i="3"/>
  <c r="Y113" i="3"/>
  <c r="C114" i="3"/>
  <c r="D114" i="3"/>
  <c r="E114" i="3"/>
  <c r="F114" i="3"/>
  <c r="G114" i="3"/>
  <c r="H114" i="3"/>
  <c r="I114" i="3"/>
  <c r="J114" i="3"/>
  <c r="K114" i="3"/>
  <c r="L114" i="3"/>
  <c r="M114" i="3"/>
  <c r="N114" i="3"/>
  <c r="O114" i="3"/>
  <c r="Y114" i="3"/>
  <c r="C115" i="3"/>
  <c r="D115" i="3"/>
  <c r="E115" i="3"/>
  <c r="F115" i="3"/>
  <c r="G115" i="3"/>
  <c r="H115" i="3"/>
  <c r="I115" i="3"/>
  <c r="J115" i="3"/>
  <c r="K115" i="3"/>
  <c r="L115" i="3"/>
  <c r="M115" i="3"/>
  <c r="N115" i="3"/>
  <c r="O115" i="3"/>
  <c r="Y115" i="3"/>
  <c r="C116" i="3"/>
  <c r="D116" i="3"/>
  <c r="E116" i="3"/>
  <c r="F116" i="3"/>
  <c r="G116" i="3"/>
  <c r="H116" i="3"/>
  <c r="I116" i="3"/>
  <c r="J116" i="3"/>
  <c r="K116" i="3"/>
  <c r="L116" i="3"/>
  <c r="M116" i="3"/>
  <c r="N116" i="3"/>
  <c r="O116" i="3"/>
  <c r="Y116" i="3"/>
  <c r="C117" i="3"/>
  <c r="D117" i="3"/>
  <c r="E117" i="3"/>
  <c r="F117" i="3"/>
  <c r="G117" i="3"/>
  <c r="H117" i="3"/>
  <c r="I117" i="3"/>
  <c r="J117" i="3"/>
  <c r="K117" i="3"/>
  <c r="L117" i="3"/>
  <c r="M117" i="3"/>
  <c r="N117" i="3"/>
  <c r="O117" i="3"/>
  <c r="Y117" i="3"/>
  <c r="C118" i="3"/>
  <c r="D118" i="3"/>
  <c r="E118" i="3"/>
  <c r="F118" i="3"/>
  <c r="G118" i="3"/>
  <c r="H118" i="3"/>
  <c r="I118" i="3"/>
  <c r="J118" i="3"/>
  <c r="K118" i="3"/>
  <c r="L118" i="3"/>
  <c r="M118" i="3"/>
  <c r="N118" i="3"/>
  <c r="O118" i="3"/>
  <c r="Y118" i="3"/>
  <c r="C119" i="3"/>
  <c r="D119" i="3"/>
  <c r="E119" i="3"/>
  <c r="F119" i="3"/>
  <c r="G119" i="3"/>
  <c r="H119" i="3"/>
  <c r="I119" i="3"/>
  <c r="J119" i="3"/>
  <c r="K119" i="3"/>
  <c r="L119" i="3"/>
  <c r="M119" i="3"/>
  <c r="N119" i="3"/>
  <c r="O119" i="3"/>
  <c r="Y119" i="3"/>
  <c r="C120" i="3"/>
  <c r="D120" i="3"/>
  <c r="E120" i="3"/>
  <c r="F120" i="3"/>
  <c r="G120" i="3"/>
  <c r="H120" i="3"/>
  <c r="I120" i="3"/>
  <c r="J120" i="3"/>
  <c r="K120" i="3"/>
  <c r="L120" i="3"/>
  <c r="M120" i="3"/>
  <c r="N120" i="3"/>
  <c r="O120" i="3"/>
  <c r="Y120" i="3"/>
  <c r="C121" i="3"/>
  <c r="D121" i="3"/>
  <c r="E121" i="3"/>
  <c r="F121" i="3"/>
  <c r="G121" i="3"/>
  <c r="H121" i="3"/>
  <c r="I121" i="3"/>
  <c r="J121" i="3"/>
  <c r="K121" i="3"/>
  <c r="L121" i="3"/>
  <c r="M121" i="3"/>
  <c r="N121" i="3"/>
  <c r="O121" i="3"/>
  <c r="Y121" i="3"/>
  <c r="C122" i="3"/>
  <c r="D122" i="3"/>
  <c r="E122" i="3"/>
  <c r="F122" i="3"/>
  <c r="G122" i="3"/>
  <c r="H122" i="3"/>
  <c r="I122" i="3"/>
  <c r="J122" i="3"/>
  <c r="K122" i="3"/>
  <c r="L122" i="3"/>
  <c r="M122" i="3"/>
  <c r="N122" i="3"/>
  <c r="O122" i="3"/>
  <c r="Y122" i="3"/>
  <c r="C123" i="3"/>
  <c r="D123" i="3"/>
  <c r="E123" i="3"/>
  <c r="F123" i="3"/>
  <c r="G123" i="3"/>
  <c r="H123" i="3"/>
  <c r="I123" i="3"/>
  <c r="J123" i="3"/>
  <c r="K123" i="3"/>
  <c r="L123" i="3"/>
  <c r="M123" i="3"/>
  <c r="N123" i="3"/>
  <c r="O123" i="3"/>
  <c r="Y123" i="3"/>
  <c r="C124" i="3"/>
  <c r="D124" i="3"/>
  <c r="E124" i="3"/>
  <c r="F124" i="3"/>
  <c r="G124" i="3"/>
  <c r="H124" i="3"/>
  <c r="I124" i="3"/>
  <c r="J124" i="3"/>
  <c r="K124" i="3"/>
  <c r="L124" i="3"/>
  <c r="M124" i="3"/>
  <c r="N124" i="3"/>
  <c r="O124" i="3"/>
  <c r="Y124" i="3"/>
  <c r="C125" i="3"/>
  <c r="D125" i="3"/>
  <c r="E125" i="3"/>
  <c r="F125" i="3"/>
  <c r="G125" i="3"/>
  <c r="H125" i="3"/>
  <c r="I125" i="3"/>
  <c r="J125" i="3"/>
  <c r="K125" i="3"/>
  <c r="L125" i="3"/>
  <c r="M125" i="3"/>
  <c r="N125" i="3"/>
  <c r="O125" i="3"/>
  <c r="Y125" i="3"/>
  <c r="C126" i="3"/>
  <c r="D126" i="3"/>
  <c r="E126" i="3"/>
  <c r="F126" i="3"/>
  <c r="G126" i="3"/>
  <c r="H126" i="3"/>
  <c r="I126" i="3"/>
  <c r="J126" i="3"/>
  <c r="K126" i="3"/>
  <c r="L126" i="3"/>
  <c r="M126" i="3"/>
  <c r="N126" i="3"/>
  <c r="O126" i="3"/>
  <c r="Y126" i="3"/>
  <c r="C127" i="3"/>
  <c r="D127" i="3"/>
  <c r="E127" i="3"/>
  <c r="F127" i="3"/>
  <c r="G127" i="3"/>
  <c r="H127" i="3"/>
  <c r="I127" i="3"/>
  <c r="J127" i="3"/>
  <c r="K127" i="3"/>
  <c r="L127" i="3"/>
  <c r="M127" i="3"/>
  <c r="N127" i="3"/>
  <c r="O127" i="3"/>
  <c r="Y127" i="3"/>
  <c r="C128" i="3"/>
  <c r="D128" i="3"/>
  <c r="E128" i="3"/>
  <c r="F128" i="3"/>
  <c r="G128" i="3"/>
  <c r="H128" i="3"/>
  <c r="I128" i="3"/>
  <c r="J128" i="3"/>
  <c r="K128" i="3"/>
  <c r="L128" i="3"/>
  <c r="M128" i="3"/>
  <c r="N128" i="3"/>
  <c r="O128" i="3"/>
  <c r="Y128" i="3"/>
  <c r="C129" i="3"/>
  <c r="D129" i="3"/>
  <c r="E129" i="3"/>
  <c r="F129" i="3"/>
  <c r="G129" i="3"/>
  <c r="H129" i="3"/>
  <c r="I129" i="3"/>
  <c r="J129" i="3"/>
  <c r="K129" i="3"/>
  <c r="L129" i="3"/>
  <c r="M129" i="3"/>
  <c r="N129" i="3"/>
  <c r="O129" i="3"/>
  <c r="Y129" i="3"/>
  <c r="C130" i="3"/>
  <c r="D130" i="3"/>
  <c r="E130" i="3"/>
  <c r="F130" i="3"/>
  <c r="G130" i="3"/>
  <c r="H130" i="3"/>
  <c r="I130" i="3"/>
  <c r="J130" i="3"/>
  <c r="K130" i="3"/>
  <c r="L130" i="3"/>
  <c r="M130" i="3"/>
  <c r="N130" i="3"/>
  <c r="O130" i="3"/>
  <c r="Y130" i="3"/>
  <c r="C131" i="3"/>
  <c r="D131" i="3"/>
  <c r="E131" i="3"/>
  <c r="F131" i="3"/>
  <c r="G131" i="3"/>
  <c r="H131" i="3"/>
  <c r="I131" i="3"/>
  <c r="J131" i="3"/>
  <c r="K131" i="3"/>
  <c r="L131" i="3"/>
  <c r="M131" i="3"/>
  <c r="N131" i="3"/>
  <c r="O131" i="3"/>
  <c r="Y131" i="3"/>
  <c r="C132" i="3"/>
  <c r="D132" i="3"/>
  <c r="E132" i="3"/>
  <c r="F132" i="3"/>
  <c r="G132" i="3"/>
  <c r="H132" i="3"/>
  <c r="I132" i="3"/>
  <c r="J132" i="3"/>
  <c r="K132" i="3"/>
  <c r="L132" i="3"/>
  <c r="M132" i="3"/>
  <c r="N132" i="3"/>
  <c r="O132" i="3"/>
  <c r="Y132" i="3"/>
  <c r="C133" i="3"/>
  <c r="D133" i="3"/>
  <c r="E133" i="3"/>
  <c r="F133" i="3"/>
  <c r="G133" i="3"/>
  <c r="H133" i="3"/>
  <c r="I133" i="3"/>
  <c r="J133" i="3"/>
  <c r="K133" i="3"/>
  <c r="L133" i="3"/>
  <c r="M133" i="3"/>
  <c r="N133" i="3"/>
  <c r="O133" i="3"/>
  <c r="Y133" i="3"/>
  <c r="C134" i="3"/>
  <c r="D134" i="3"/>
  <c r="E134" i="3"/>
  <c r="F134" i="3"/>
  <c r="G134" i="3"/>
  <c r="H134" i="3"/>
  <c r="I134" i="3"/>
  <c r="J134" i="3"/>
  <c r="K134" i="3"/>
  <c r="L134" i="3"/>
  <c r="M134" i="3"/>
  <c r="N134" i="3"/>
  <c r="O134" i="3"/>
  <c r="Y134" i="3"/>
  <c r="C135" i="3"/>
  <c r="D135" i="3"/>
  <c r="E135" i="3"/>
  <c r="F135" i="3"/>
  <c r="G135" i="3"/>
  <c r="H135" i="3"/>
  <c r="I135" i="3"/>
  <c r="J135" i="3"/>
  <c r="K135" i="3"/>
  <c r="L135" i="3"/>
  <c r="M135" i="3"/>
  <c r="N135" i="3"/>
  <c r="O135" i="3"/>
  <c r="Y135" i="3"/>
  <c r="C136" i="3"/>
  <c r="D136" i="3"/>
  <c r="E136" i="3"/>
  <c r="F136" i="3"/>
  <c r="G136" i="3"/>
  <c r="H136" i="3"/>
  <c r="I136" i="3"/>
  <c r="J136" i="3"/>
  <c r="K136" i="3"/>
  <c r="L136" i="3"/>
  <c r="M136" i="3"/>
  <c r="N136" i="3"/>
  <c r="O136" i="3"/>
  <c r="Y136" i="3"/>
  <c r="C137" i="3"/>
  <c r="D137" i="3"/>
  <c r="E137" i="3"/>
  <c r="F137" i="3"/>
  <c r="G137" i="3"/>
  <c r="H137" i="3"/>
  <c r="I137" i="3"/>
  <c r="J137" i="3"/>
  <c r="K137" i="3"/>
  <c r="L137" i="3"/>
  <c r="M137" i="3"/>
  <c r="N137" i="3"/>
  <c r="O137" i="3"/>
  <c r="Y137" i="3"/>
  <c r="C138" i="3"/>
  <c r="D138" i="3"/>
  <c r="E138" i="3"/>
  <c r="F138" i="3"/>
  <c r="G138" i="3"/>
  <c r="H138" i="3"/>
  <c r="I138" i="3"/>
  <c r="J138" i="3"/>
  <c r="K138" i="3"/>
  <c r="L138" i="3"/>
  <c r="M138" i="3"/>
  <c r="N138" i="3"/>
  <c r="O138" i="3"/>
  <c r="Y138" i="3"/>
  <c r="C139" i="3"/>
  <c r="D139" i="3"/>
  <c r="E139" i="3"/>
  <c r="F139" i="3"/>
  <c r="G139" i="3"/>
  <c r="H139" i="3"/>
  <c r="I139" i="3"/>
  <c r="J139" i="3"/>
  <c r="K139" i="3"/>
  <c r="L139" i="3"/>
  <c r="M139" i="3"/>
  <c r="N139" i="3"/>
  <c r="O139" i="3"/>
  <c r="Y139" i="3"/>
  <c r="C140" i="3"/>
  <c r="D140" i="3"/>
  <c r="E140" i="3"/>
  <c r="F140" i="3"/>
  <c r="G140" i="3"/>
  <c r="H140" i="3"/>
  <c r="I140" i="3"/>
  <c r="J140" i="3"/>
  <c r="K140" i="3"/>
  <c r="L140" i="3"/>
  <c r="M140" i="3"/>
  <c r="N140" i="3"/>
  <c r="O140" i="3"/>
  <c r="Y140" i="3"/>
  <c r="C141" i="3"/>
  <c r="D141" i="3"/>
  <c r="E141" i="3"/>
  <c r="F141" i="3"/>
  <c r="G141" i="3"/>
  <c r="H141" i="3"/>
  <c r="I141" i="3"/>
  <c r="J141" i="3"/>
  <c r="K141" i="3"/>
  <c r="L141" i="3"/>
  <c r="M141" i="3"/>
  <c r="N141" i="3"/>
  <c r="O141" i="3"/>
  <c r="Y141" i="3"/>
  <c r="C142" i="3"/>
  <c r="D142" i="3"/>
  <c r="E142" i="3"/>
  <c r="F142" i="3"/>
  <c r="G142" i="3"/>
  <c r="H142" i="3"/>
  <c r="I142" i="3"/>
  <c r="J142" i="3"/>
  <c r="K142" i="3"/>
  <c r="L142" i="3"/>
  <c r="M142" i="3"/>
  <c r="N142" i="3"/>
  <c r="O142" i="3"/>
  <c r="Y142" i="3"/>
  <c r="C143" i="3"/>
  <c r="D143" i="3"/>
  <c r="E143" i="3"/>
  <c r="F143" i="3"/>
  <c r="G143" i="3"/>
  <c r="H143" i="3"/>
  <c r="I143" i="3"/>
  <c r="J143" i="3"/>
  <c r="K143" i="3"/>
  <c r="L143" i="3"/>
  <c r="M143" i="3"/>
  <c r="N143" i="3"/>
  <c r="O143" i="3"/>
  <c r="Y143" i="3"/>
  <c r="C144" i="3"/>
  <c r="D144" i="3"/>
  <c r="E144" i="3"/>
  <c r="F144" i="3"/>
  <c r="G144" i="3"/>
  <c r="H144" i="3"/>
  <c r="I144" i="3"/>
  <c r="J144" i="3"/>
  <c r="K144" i="3"/>
  <c r="L144" i="3"/>
  <c r="M144" i="3"/>
  <c r="N144" i="3"/>
  <c r="O144" i="3"/>
  <c r="Y144" i="3"/>
  <c r="C145" i="3"/>
  <c r="D145" i="3"/>
  <c r="E145" i="3"/>
  <c r="F145" i="3"/>
  <c r="G145" i="3"/>
  <c r="H145" i="3"/>
  <c r="I145" i="3"/>
  <c r="J145" i="3"/>
  <c r="K145" i="3"/>
  <c r="L145" i="3"/>
  <c r="M145" i="3"/>
  <c r="N145" i="3"/>
  <c r="O145" i="3"/>
  <c r="Y145" i="3"/>
  <c r="C146" i="3"/>
  <c r="D146" i="3"/>
  <c r="E146" i="3"/>
  <c r="F146" i="3"/>
  <c r="G146" i="3"/>
  <c r="H146" i="3"/>
  <c r="I146" i="3"/>
  <c r="J146" i="3"/>
  <c r="K146" i="3"/>
  <c r="L146" i="3"/>
  <c r="M146" i="3"/>
  <c r="N146" i="3"/>
  <c r="O146" i="3"/>
  <c r="Y146" i="3"/>
  <c r="C147" i="3"/>
  <c r="D147" i="3"/>
  <c r="E147" i="3"/>
  <c r="F147" i="3"/>
  <c r="G147" i="3"/>
  <c r="H147" i="3"/>
  <c r="I147" i="3"/>
  <c r="J147" i="3"/>
  <c r="K147" i="3"/>
  <c r="L147" i="3"/>
  <c r="M147" i="3"/>
  <c r="N147" i="3"/>
  <c r="O147" i="3"/>
  <c r="Y147" i="3"/>
  <c r="C148" i="3"/>
  <c r="D148" i="3"/>
  <c r="E148" i="3"/>
  <c r="F148" i="3"/>
  <c r="G148" i="3"/>
  <c r="H148" i="3"/>
  <c r="I148" i="3"/>
  <c r="J148" i="3"/>
  <c r="K148" i="3"/>
  <c r="L148" i="3"/>
  <c r="M148" i="3"/>
  <c r="N148" i="3"/>
  <c r="O148" i="3"/>
  <c r="Y148" i="3"/>
  <c r="C149" i="3"/>
  <c r="D149" i="3"/>
  <c r="E149" i="3"/>
  <c r="F149" i="3"/>
  <c r="G149" i="3"/>
  <c r="H149" i="3"/>
  <c r="I149" i="3"/>
  <c r="J149" i="3"/>
  <c r="K149" i="3"/>
  <c r="L149" i="3"/>
  <c r="M149" i="3"/>
  <c r="N149" i="3"/>
  <c r="O149" i="3"/>
  <c r="Y149" i="3"/>
  <c r="C150" i="3"/>
  <c r="D150" i="3"/>
  <c r="E150" i="3"/>
  <c r="F150" i="3"/>
  <c r="G150" i="3"/>
  <c r="H150" i="3"/>
  <c r="I150" i="3"/>
  <c r="J150" i="3"/>
  <c r="K150" i="3"/>
  <c r="L150" i="3"/>
  <c r="M150" i="3"/>
  <c r="N150" i="3"/>
  <c r="O150" i="3"/>
  <c r="Y150" i="3"/>
  <c r="C151" i="3"/>
  <c r="D151" i="3"/>
  <c r="E151" i="3"/>
  <c r="F151" i="3"/>
  <c r="G151" i="3"/>
  <c r="H151" i="3"/>
  <c r="I151" i="3"/>
  <c r="J151" i="3"/>
  <c r="K151" i="3"/>
  <c r="L151" i="3"/>
  <c r="M151" i="3"/>
  <c r="N151" i="3"/>
  <c r="O151" i="3"/>
  <c r="Y151" i="3"/>
  <c r="C152" i="3"/>
  <c r="D152" i="3"/>
  <c r="E152" i="3"/>
  <c r="F152" i="3"/>
  <c r="G152" i="3"/>
  <c r="H152" i="3"/>
  <c r="I152" i="3"/>
  <c r="J152" i="3"/>
  <c r="K152" i="3"/>
  <c r="L152" i="3"/>
  <c r="M152" i="3"/>
  <c r="N152" i="3"/>
  <c r="O152" i="3"/>
  <c r="Y152" i="3"/>
  <c r="C153" i="3"/>
  <c r="D153" i="3"/>
  <c r="E153" i="3"/>
  <c r="F153" i="3"/>
  <c r="G153" i="3"/>
  <c r="H153" i="3"/>
  <c r="I153" i="3"/>
  <c r="J153" i="3"/>
  <c r="K153" i="3"/>
  <c r="L153" i="3"/>
  <c r="M153" i="3"/>
  <c r="N153" i="3"/>
  <c r="O153" i="3"/>
  <c r="Y153" i="3"/>
  <c r="C154" i="3"/>
  <c r="D154" i="3"/>
  <c r="E154" i="3"/>
  <c r="F154" i="3"/>
  <c r="G154" i="3"/>
  <c r="H154" i="3"/>
  <c r="I154" i="3"/>
  <c r="J154" i="3"/>
  <c r="K154" i="3"/>
  <c r="L154" i="3"/>
  <c r="M154" i="3"/>
  <c r="N154" i="3"/>
  <c r="O154" i="3"/>
  <c r="Y154" i="3"/>
  <c r="C155" i="3"/>
  <c r="D155" i="3"/>
  <c r="E155" i="3"/>
  <c r="F155" i="3"/>
  <c r="G155" i="3"/>
  <c r="H155" i="3"/>
  <c r="I155" i="3"/>
  <c r="J155" i="3"/>
  <c r="K155" i="3"/>
  <c r="L155" i="3"/>
  <c r="M155" i="3"/>
  <c r="N155" i="3"/>
  <c r="O155" i="3"/>
  <c r="Y155" i="3"/>
  <c r="C156" i="3"/>
  <c r="D156" i="3"/>
  <c r="E156" i="3"/>
  <c r="F156" i="3"/>
  <c r="G156" i="3"/>
  <c r="H156" i="3"/>
  <c r="I156" i="3"/>
  <c r="J156" i="3"/>
  <c r="K156" i="3"/>
  <c r="L156" i="3"/>
  <c r="M156" i="3"/>
  <c r="N156" i="3"/>
  <c r="O156" i="3"/>
  <c r="Y156" i="3"/>
  <c r="C157" i="3"/>
  <c r="D157" i="3"/>
  <c r="E157" i="3"/>
  <c r="F157" i="3"/>
  <c r="G157" i="3"/>
  <c r="H157" i="3"/>
  <c r="I157" i="3"/>
  <c r="J157" i="3"/>
  <c r="K157" i="3"/>
  <c r="L157" i="3"/>
  <c r="M157" i="3"/>
  <c r="N157" i="3"/>
  <c r="O157" i="3"/>
  <c r="Y157" i="3"/>
  <c r="C158" i="3"/>
  <c r="D158" i="3"/>
  <c r="E158" i="3"/>
  <c r="F158" i="3"/>
  <c r="G158" i="3"/>
  <c r="H158" i="3"/>
  <c r="I158" i="3"/>
  <c r="J158" i="3"/>
  <c r="K158" i="3"/>
  <c r="L158" i="3"/>
  <c r="M158" i="3"/>
  <c r="N158" i="3"/>
  <c r="O158" i="3"/>
  <c r="Y158" i="3"/>
  <c r="C159" i="3"/>
  <c r="D159" i="3"/>
  <c r="E159" i="3"/>
  <c r="F159" i="3"/>
  <c r="G159" i="3"/>
  <c r="H159" i="3"/>
  <c r="I159" i="3"/>
  <c r="J159" i="3"/>
  <c r="K159" i="3"/>
  <c r="L159" i="3"/>
  <c r="M159" i="3"/>
  <c r="N159" i="3"/>
  <c r="O159" i="3"/>
  <c r="Y159" i="3"/>
  <c r="C160" i="3"/>
  <c r="D160" i="3"/>
  <c r="E160" i="3"/>
  <c r="F160" i="3"/>
  <c r="G160" i="3"/>
  <c r="H160" i="3"/>
  <c r="I160" i="3"/>
  <c r="J160" i="3"/>
  <c r="K160" i="3"/>
  <c r="L160" i="3"/>
  <c r="M160" i="3"/>
  <c r="N160" i="3"/>
  <c r="O160" i="3"/>
  <c r="Y160" i="3"/>
  <c r="C161" i="3"/>
  <c r="D161" i="3"/>
  <c r="E161" i="3"/>
  <c r="F161" i="3"/>
  <c r="G161" i="3"/>
  <c r="H161" i="3"/>
  <c r="I161" i="3"/>
  <c r="J161" i="3"/>
  <c r="K161" i="3"/>
  <c r="L161" i="3"/>
  <c r="M161" i="3"/>
  <c r="N161" i="3"/>
  <c r="O161" i="3"/>
  <c r="Y161" i="3"/>
  <c r="C162" i="3"/>
  <c r="D162" i="3"/>
  <c r="E162" i="3"/>
  <c r="F162" i="3"/>
  <c r="G162" i="3"/>
  <c r="H162" i="3"/>
  <c r="I162" i="3"/>
  <c r="J162" i="3"/>
  <c r="K162" i="3"/>
  <c r="L162" i="3"/>
  <c r="M162" i="3"/>
  <c r="N162" i="3"/>
  <c r="O162" i="3"/>
  <c r="Y162" i="3"/>
  <c r="C163" i="3"/>
  <c r="D163" i="3"/>
  <c r="E163" i="3"/>
  <c r="F163" i="3"/>
  <c r="G163" i="3"/>
  <c r="H163" i="3"/>
  <c r="I163" i="3"/>
  <c r="J163" i="3"/>
  <c r="K163" i="3"/>
  <c r="L163" i="3"/>
  <c r="M163" i="3"/>
  <c r="N163" i="3"/>
  <c r="O163" i="3"/>
  <c r="Y163" i="3"/>
  <c r="C164" i="3"/>
  <c r="D164" i="3"/>
  <c r="E164" i="3"/>
  <c r="F164" i="3"/>
  <c r="G164" i="3"/>
  <c r="H164" i="3"/>
  <c r="I164" i="3"/>
  <c r="J164" i="3"/>
  <c r="K164" i="3"/>
  <c r="L164" i="3"/>
  <c r="M164" i="3"/>
  <c r="N164" i="3"/>
  <c r="O164" i="3"/>
  <c r="Y164" i="3"/>
  <c r="C165" i="3"/>
  <c r="D165" i="3"/>
  <c r="E165" i="3"/>
  <c r="F165" i="3"/>
  <c r="G165" i="3"/>
  <c r="H165" i="3"/>
  <c r="I165" i="3"/>
  <c r="J165" i="3"/>
  <c r="K165" i="3"/>
  <c r="L165" i="3"/>
  <c r="M165" i="3"/>
  <c r="N165" i="3"/>
  <c r="O165" i="3"/>
  <c r="Y165" i="3"/>
  <c r="C166" i="3"/>
  <c r="D166" i="3"/>
  <c r="E166" i="3"/>
  <c r="F166" i="3"/>
  <c r="G166" i="3"/>
  <c r="H166" i="3"/>
  <c r="I166" i="3"/>
  <c r="J166" i="3"/>
  <c r="K166" i="3"/>
  <c r="L166" i="3"/>
  <c r="M166" i="3"/>
  <c r="N166" i="3"/>
  <c r="O166" i="3"/>
  <c r="Y166" i="3"/>
  <c r="C167" i="3"/>
  <c r="D167" i="3"/>
  <c r="E167" i="3"/>
  <c r="F167" i="3"/>
  <c r="G167" i="3"/>
  <c r="H167" i="3"/>
  <c r="I167" i="3"/>
  <c r="J167" i="3"/>
  <c r="K167" i="3"/>
  <c r="L167" i="3"/>
  <c r="M167" i="3"/>
  <c r="N167" i="3"/>
  <c r="O167" i="3"/>
  <c r="Y167" i="3"/>
  <c r="C168" i="3"/>
  <c r="D168" i="3"/>
  <c r="E168" i="3"/>
  <c r="F168" i="3"/>
  <c r="G168" i="3"/>
  <c r="H168" i="3"/>
  <c r="I168" i="3"/>
  <c r="J168" i="3"/>
  <c r="K168" i="3"/>
  <c r="L168" i="3"/>
  <c r="M168" i="3"/>
  <c r="N168" i="3"/>
  <c r="O168" i="3"/>
  <c r="Y168" i="3"/>
  <c r="C169" i="3"/>
  <c r="D169" i="3"/>
  <c r="E169" i="3"/>
  <c r="F169" i="3"/>
  <c r="G169" i="3"/>
  <c r="H169" i="3"/>
  <c r="I169" i="3"/>
  <c r="J169" i="3"/>
  <c r="K169" i="3"/>
  <c r="L169" i="3"/>
  <c r="M169" i="3"/>
  <c r="N169" i="3"/>
  <c r="O169" i="3"/>
  <c r="Y169" i="3"/>
  <c r="C170" i="3"/>
  <c r="D170" i="3"/>
  <c r="E170" i="3"/>
  <c r="F170" i="3"/>
  <c r="G170" i="3"/>
  <c r="H170" i="3"/>
  <c r="I170" i="3"/>
  <c r="J170" i="3"/>
  <c r="K170" i="3"/>
  <c r="L170" i="3"/>
  <c r="M170" i="3"/>
  <c r="N170" i="3"/>
  <c r="O170" i="3"/>
  <c r="Y170" i="3"/>
  <c r="C171" i="3"/>
  <c r="D171" i="3"/>
  <c r="E171" i="3"/>
  <c r="F171" i="3"/>
  <c r="G171" i="3"/>
  <c r="H171" i="3"/>
  <c r="I171" i="3"/>
  <c r="J171" i="3"/>
  <c r="K171" i="3"/>
  <c r="L171" i="3"/>
  <c r="M171" i="3"/>
  <c r="N171" i="3"/>
  <c r="O171" i="3"/>
  <c r="Y171" i="3"/>
  <c r="C172" i="3"/>
  <c r="D172" i="3"/>
  <c r="E172" i="3"/>
  <c r="F172" i="3"/>
  <c r="G172" i="3"/>
  <c r="H172" i="3"/>
  <c r="I172" i="3"/>
  <c r="J172" i="3"/>
  <c r="K172" i="3"/>
  <c r="L172" i="3"/>
  <c r="M172" i="3"/>
  <c r="N172" i="3"/>
  <c r="O172" i="3"/>
  <c r="Y172" i="3"/>
  <c r="C173" i="3"/>
  <c r="D173" i="3"/>
  <c r="E173" i="3"/>
  <c r="F173" i="3"/>
  <c r="G173" i="3"/>
  <c r="H173" i="3"/>
  <c r="I173" i="3"/>
  <c r="J173" i="3"/>
  <c r="K173" i="3"/>
  <c r="L173" i="3"/>
  <c r="M173" i="3"/>
  <c r="N173" i="3"/>
  <c r="O173" i="3"/>
  <c r="Y173" i="3"/>
  <c r="C174" i="3"/>
  <c r="D174" i="3"/>
  <c r="E174" i="3"/>
  <c r="F174" i="3"/>
  <c r="G174" i="3"/>
  <c r="H174" i="3"/>
  <c r="I174" i="3"/>
  <c r="J174" i="3"/>
  <c r="K174" i="3"/>
  <c r="L174" i="3"/>
  <c r="M174" i="3"/>
  <c r="N174" i="3"/>
  <c r="O174" i="3"/>
  <c r="Y174" i="3"/>
  <c r="C175" i="3"/>
  <c r="D175" i="3"/>
  <c r="E175" i="3"/>
  <c r="F175" i="3"/>
  <c r="G175" i="3"/>
  <c r="H175" i="3"/>
  <c r="I175" i="3"/>
  <c r="J175" i="3"/>
  <c r="K175" i="3"/>
  <c r="L175" i="3"/>
  <c r="M175" i="3"/>
  <c r="N175" i="3"/>
  <c r="O175" i="3"/>
  <c r="Y175" i="3"/>
  <c r="C176" i="3"/>
  <c r="D176" i="3"/>
  <c r="E176" i="3"/>
  <c r="F176" i="3"/>
  <c r="G176" i="3"/>
  <c r="H176" i="3"/>
  <c r="I176" i="3"/>
  <c r="J176" i="3"/>
  <c r="K176" i="3"/>
  <c r="L176" i="3"/>
  <c r="M176" i="3"/>
  <c r="N176" i="3"/>
  <c r="O176" i="3"/>
  <c r="Y176" i="3"/>
  <c r="C177" i="3"/>
  <c r="D177" i="3"/>
  <c r="E177" i="3"/>
  <c r="F177" i="3"/>
  <c r="G177" i="3"/>
  <c r="H177" i="3"/>
  <c r="I177" i="3"/>
  <c r="J177" i="3"/>
  <c r="K177" i="3"/>
  <c r="L177" i="3"/>
  <c r="M177" i="3"/>
  <c r="N177" i="3"/>
  <c r="O177" i="3"/>
  <c r="Y177" i="3"/>
  <c r="C178" i="3"/>
  <c r="D178" i="3"/>
  <c r="E178" i="3"/>
  <c r="F178" i="3"/>
  <c r="G178" i="3"/>
  <c r="H178" i="3"/>
  <c r="I178" i="3"/>
  <c r="J178" i="3"/>
  <c r="K178" i="3"/>
  <c r="L178" i="3"/>
  <c r="M178" i="3"/>
  <c r="N178" i="3"/>
  <c r="O178" i="3"/>
  <c r="Y178" i="3"/>
  <c r="C179" i="3"/>
  <c r="D179" i="3"/>
  <c r="E179" i="3"/>
  <c r="F179" i="3"/>
  <c r="G179" i="3"/>
  <c r="H179" i="3"/>
  <c r="I179" i="3"/>
  <c r="J179" i="3"/>
  <c r="K179" i="3"/>
  <c r="L179" i="3"/>
  <c r="M179" i="3"/>
  <c r="N179" i="3"/>
  <c r="O179" i="3"/>
  <c r="Y179" i="3"/>
  <c r="C180" i="3"/>
  <c r="D180" i="3"/>
  <c r="E180" i="3"/>
  <c r="F180" i="3"/>
  <c r="G180" i="3"/>
  <c r="H180" i="3"/>
  <c r="I180" i="3"/>
  <c r="J180" i="3"/>
  <c r="K180" i="3"/>
  <c r="L180" i="3"/>
  <c r="M180" i="3"/>
  <c r="N180" i="3"/>
  <c r="O180" i="3"/>
  <c r="Y180" i="3"/>
  <c r="C181" i="3"/>
  <c r="D181" i="3"/>
  <c r="E181" i="3"/>
  <c r="F181" i="3"/>
  <c r="G181" i="3"/>
  <c r="H181" i="3"/>
  <c r="I181" i="3"/>
  <c r="J181" i="3"/>
  <c r="K181" i="3"/>
  <c r="L181" i="3"/>
  <c r="M181" i="3"/>
  <c r="N181" i="3"/>
  <c r="O181" i="3"/>
  <c r="Y181" i="3"/>
  <c r="C182" i="3"/>
  <c r="D182" i="3"/>
  <c r="E182" i="3"/>
  <c r="F182" i="3"/>
  <c r="G182" i="3"/>
  <c r="H182" i="3"/>
  <c r="I182" i="3"/>
  <c r="J182" i="3"/>
  <c r="K182" i="3"/>
  <c r="L182" i="3"/>
  <c r="M182" i="3"/>
  <c r="N182" i="3"/>
  <c r="O182" i="3"/>
  <c r="Y182" i="3"/>
  <c r="C183" i="3"/>
  <c r="D183" i="3"/>
  <c r="E183" i="3"/>
  <c r="F183" i="3"/>
  <c r="G183" i="3"/>
  <c r="H183" i="3"/>
  <c r="I183" i="3"/>
  <c r="J183" i="3"/>
  <c r="K183" i="3"/>
  <c r="L183" i="3"/>
  <c r="M183" i="3"/>
  <c r="N183" i="3"/>
  <c r="O183" i="3"/>
  <c r="Y183" i="3"/>
  <c r="C184" i="3"/>
  <c r="D184" i="3"/>
  <c r="E184" i="3"/>
  <c r="F184" i="3"/>
  <c r="G184" i="3"/>
  <c r="H184" i="3"/>
  <c r="I184" i="3"/>
  <c r="J184" i="3"/>
  <c r="K184" i="3"/>
  <c r="L184" i="3"/>
  <c r="M184" i="3"/>
  <c r="N184" i="3"/>
  <c r="O184" i="3"/>
  <c r="Y184" i="3"/>
  <c r="C185" i="3"/>
  <c r="D185" i="3"/>
  <c r="E185" i="3"/>
  <c r="F185" i="3"/>
  <c r="G185" i="3"/>
  <c r="H185" i="3"/>
  <c r="I185" i="3"/>
  <c r="J185" i="3"/>
  <c r="K185" i="3"/>
  <c r="L185" i="3"/>
  <c r="M185" i="3"/>
  <c r="N185" i="3"/>
  <c r="O185" i="3"/>
  <c r="Y185" i="3"/>
  <c r="C186" i="3"/>
  <c r="D186" i="3"/>
  <c r="E186" i="3"/>
  <c r="F186" i="3"/>
  <c r="G186" i="3"/>
  <c r="H186" i="3"/>
  <c r="I186" i="3"/>
  <c r="J186" i="3"/>
  <c r="K186" i="3"/>
  <c r="L186" i="3"/>
  <c r="M186" i="3"/>
  <c r="N186" i="3"/>
  <c r="O186" i="3"/>
  <c r="Y186" i="3"/>
  <c r="C187" i="3"/>
  <c r="D187" i="3"/>
  <c r="E187" i="3"/>
  <c r="F187" i="3"/>
  <c r="G187" i="3"/>
  <c r="H187" i="3"/>
  <c r="I187" i="3"/>
  <c r="J187" i="3"/>
  <c r="K187" i="3"/>
  <c r="L187" i="3"/>
  <c r="M187" i="3"/>
  <c r="N187" i="3"/>
  <c r="O187" i="3"/>
  <c r="Y187" i="3"/>
  <c r="C188" i="3"/>
  <c r="D188" i="3"/>
  <c r="E188" i="3"/>
  <c r="F188" i="3"/>
  <c r="G188" i="3"/>
  <c r="H188" i="3"/>
  <c r="I188" i="3"/>
  <c r="J188" i="3"/>
  <c r="K188" i="3"/>
  <c r="L188" i="3"/>
  <c r="M188" i="3"/>
  <c r="N188" i="3"/>
  <c r="O188" i="3"/>
  <c r="Y188" i="3"/>
  <c r="C189" i="3"/>
  <c r="D189" i="3"/>
  <c r="E189" i="3"/>
  <c r="F189" i="3"/>
  <c r="G189" i="3"/>
  <c r="H189" i="3"/>
  <c r="I189" i="3"/>
  <c r="J189" i="3"/>
  <c r="K189" i="3"/>
  <c r="L189" i="3"/>
  <c r="M189" i="3"/>
  <c r="N189" i="3"/>
  <c r="O189" i="3"/>
  <c r="Y189" i="3"/>
  <c r="C190" i="3"/>
  <c r="D190" i="3"/>
  <c r="E190" i="3"/>
  <c r="F190" i="3"/>
  <c r="G190" i="3"/>
  <c r="H190" i="3"/>
  <c r="I190" i="3"/>
  <c r="J190" i="3"/>
  <c r="K190" i="3"/>
  <c r="L190" i="3"/>
  <c r="M190" i="3"/>
  <c r="N190" i="3"/>
  <c r="O190" i="3"/>
  <c r="Y190" i="3"/>
  <c r="C191" i="3"/>
  <c r="D191" i="3"/>
  <c r="E191" i="3"/>
  <c r="F191" i="3"/>
  <c r="G191" i="3"/>
  <c r="H191" i="3"/>
  <c r="I191" i="3"/>
  <c r="J191" i="3"/>
  <c r="K191" i="3"/>
  <c r="L191" i="3"/>
  <c r="M191" i="3"/>
  <c r="N191" i="3"/>
  <c r="O191" i="3"/>
  <c r="Y191" i="3"/>
  <c r="C192" i="3"/>
  <c r="D192" i="3"/>
  <c r="E192" i="3"/>
  <c r="F192" i="3"/>
  <c r="G192" i="3"/>
  <c r="H192" i="3"/>
  <c r="I192" i="3"/>
  <c r="J192" i="3"/>
  <c r="K192" i="3"/>
  <c r="L192" i="3"/>
  <c r="M192" i="3"/>
  <c r="N192" i="3"/>
  <c r="O192" i="3"/>
  <c r="Y192" i="3"/>
  <c r="C193" i="3"/>
  <c r="D193" i="3"/>
  <c r="E193" i="3"/>
  <c r="F193" i="3"/>
  <c r="G193" i="3"/>
  <c r="H193" i="3"/>
  <c r="I193" i="3"/>
  <c r="J193" i="3"/>
  <c r="K193" i="3"/>
  <c r="L193" i="3"/>
  <c r="M193" i="3"/>
  <c r="N193" i="3"/>
  <c r="O193" i="3"/>
  <c r="Y193" i="3"/>
  <c r="C194" i="3"/>
  <c r="D194" i="3"/>
  <c r="E194" i="3"/>
  <c r="F194" i="3"/>
  <c r="G194" i="3"/>
  <c r="H194" i="3"/>
  <c r="I194" i="3"/>
  <c r="J194" i="3"/>
  <c r="K194" i="3"/>
  <c r="L194" i="3"/>
  <c r="M194" i="3"/>
  <c r="N194" i="3"/>
  <c r="O194" i="3"/>
  <c r="Y194" i="3"/>
  <c r="C195" i="3"/>
  <c r="D195" i="3"/>
  <c r="E195" i="3"/>
  <c r="F195" i="3"/>
  <c r="G195" i="3"/>
  <c r="H195" i="3"/>
  <c r="I195" i="3"/>
  <c r="J195" i="3"/>
  <c r="K195" i="3"/>
  <c r="L195" i="3"/>
  <c r="M195" i="3"/>
  <c r="N195" i="3"/>
  <c r="O195" i="3"/>
  <c r="Y195" i="3"/>
  <c r="C196" i="3"/>
  <c r="D196" i="3"/>
  <c r="E196" i="3"/>
  <c r="F196" i="3"/>
  <c r="G196" i="3"/>
  <c r="H196" i="3"/>
  <c r="I196" i="3"/>
  <c r="J196" i="3"/>
  <c r="K196" i="3"/>
  <c r="L196" i="3"/>
  <c r="M196" i="3"/>
  <c r="N196" i="3"/>
  <c r="O196" i="3"/>
  <c r="Y196" i="3"/>
  <c r="C197" i="3"/>
  <c r="D197" i="3"/>
  <c r="E197" i="3"/>
  <c r="F197" i="3"/>
  <c r="G197" i="3"/>
  <c r="H197" i="3"/>
  <c r="I197" i="3"/>
  <c r="J197" i="3"/>
  <c r="K197" i="3"/>
  <c r="L197" i="3"/>
  <c r="M197" i="3"/>
  <c r="N197" i="3"/>
  <c r="O197" i="3"/>
  <c r="Y197" i="3"/>
  <c r="C198" i="3"/>
  <c r="D198" i="3"/>
  <c r="E198" i="3"/>
  <c r="F198" i="3"/>
  <c r="G198" i="3"/>
  <c r="H198" i="3"/>
  <c r="I198" i="3"/>
  <c r="J198" i="3"/>
  <c r="K198" i="3"/>
  <c r="L198" i="3"/>
  <c r="M198" i="3"/>
  <c r="N198" i="3"/>
  <c r="O198" i="3"/>
  <c r="Y198" i="3"/>
  <c r="C199" i="3"/>
  <c r="D199" i="3"/>
  <c r="E199" i="3"/>
  <c r="F199" i="3"/>
  <c r="G199" i="3"/>
  <c r="H199" i="3"/>
  <c r="I199" i="3"/>
  <c r="J199" i="3"/>
  <c r="K199" i="3"/>
  <c r="L199" i="3"/>
  <c r="M199" i="3"/>
  <c r="N199" i="3"/>
  <c r="O199" i="3"/>
  <c r="Y199" i="3"/>
  <c r="C200" i="3"/>
  <c r="D200" i="3"/>
  <c r="E200" i="3"/>
  <c r="F200" i="3"/>
  <c r="G200" i="3"/>
  <c r="H200" i="3"/>
  <c r="I200" i="3"/>
  <c r="J200" i="3"/>
  <c r="K200" i="3"/>
  <c r="L200" i="3"/>
  <c r="M200" i="3"/>
  <c r="N200" i="3"/>
  <c r="O200" i="3"/>
  <c r="Y200" i="3"/>
  <c r="C201" i="3"/>
  <c r="D201" i="3"/>
  <c r="E201" i="3"/>
  <c r="F201" i="3"/>
  <c r="G201" i="3"/>
  <c r="H201" i="3"/>
  <c r="I201" i="3"/>
  <c r="J201" i="3"/>
  <c r="K201" i="3"/>
  <c r="L201" i="3"/>
  <c r="M201" i="3"/>
  <c r="N201" i="3"/>
  <c r="O201" i="3"/>
  <c r="Y201" i="3"/>
  <c r="C202" i="3"/>
  <c r="D202" i="3"/>
  <c r="E202" i="3"/>
  <c r="F202" i="3"/>
  <c r="G202" i="3"/>
  <c r="H202" i="3"/>
  <c r="I202" i="3"/>
  <c r="J202" i="3"/>
  <c r="K202" i="3"/>
  <c r="L202" i="3"/>
  <c r="M202" i="3"/>
  <c r="N202" i="3"/>
  <c r="O202" i="3"/>
  <c r="Y202" i="3"/>
  <c r="C203" i="3"/>
  <c r="D203" i="3"/>
  <c r="E203" i="3"/>
  <c r="F203" i="3"/>
  <c r="G203" i="3"/>
  <c r="H203" i="3"/>
  <c r="I203" i="3"/>
  <c r="J203" i="3"/>
  <c r="K203" i="3"/>
  <c r="L203" i="3"/>
  <c r="M203" i="3"/>
  <c r="N203" i="3"/>
  <c r="O203" i="3"/>
  <c r="Y203" i="3"/>
  <c r="C204" i="3"/>
  <c r="D204" i="3"/>
  <c r="E204" i="3"/>
  <c r="F204" i="3"/>
  <c r="G204" i="3"/>
  <c r="H204" i="3"/>
  <c r="I204" i="3"/>
  <c r="J204" i="3"/>
  <c r="K204" i="3"/>
  <c r="L204" i="3"/>
  <c r="M204" i="3"/>
  <c r="N204" i="3"/>
  <c r="O204" i="3"/>
  <c r="Y204" i="3"/>
  <c r="C205" i="3"/>
  <c r="D205" i="3"/>
  <c r="E205" i="3"/>
  <c r="F205" i="3"/>
  <c r="G205" i="3"/>
  <c r="H205" i="3"/>
  <c r="I205" i="3"/>
  <c r="J205" i="3"/>
  <c r="K205" i="3"/>
  <c r="L205" i="3"/>
  <c r="M205" i="3"/>
  <c r="N205" i="3"/>
  <c r="O205" i="3"/>
  <c r="Y205" i="3"/>
  <c r="C206" i="3"/>
  <c r="D206" i="3"/>
  <c r="E206" i="3"/>
  <c r="F206" i="3"/>
  <c r="G206" i="3"/>
  <c r="H206" i="3"/>
  <c r="I206" i="3"/>
  <c r="J206" i="3"/>
  <c r="K206" i="3"/>
  <c r="L206" i="3"/>
  <c r="M206" i="3"/>
  <c r="N206" i="3"/>
  <c r="O206" i="3"/>
  <c r="Y206" i="3"/>
  <c r="C207" i="3"/>
  <c r="D207" i="3"/>
  <c r="E207" i="3"/>
  <c r="F207" i="3"/>
  <c r="G207" i="3"/>
  <c r="H207" i="3"/>
  <c r="I207" i="3"/>
  <c r="J207" i="3"/>
  <c r="K207" i="3"/>
  <c r="L207" i="3"/>
  <c r="M207" i="3"/>
  <c r="N207" i="3"/>
  <c r="O207" i="3"/>
  <c r="Y207" i="3"/>
  <c r="C208" i="3"/>
  <c r="D208" i="3"/>
  <c r="E208" i="3"/>
  <c r="F208" i="3"/>
  <c r="G208" i="3"/>
  <c r="H208" i="3"/>
  <c r="I208" i="3"/>
  <c r="J208" i="3"/>
  <c r="K208" i="3"/>
  <c r="L208" i="3"/>
  <c r="M208" i="3"/>
  <c r="N208" i="3"/>
  <c r="O208" i="3"/>
  <c r="Y208" i="3"/>
  <c r="C209" i="3"/>
  <c r="D209" i="3"/>
  <c r="E209" i="3"/>
  <c r="F209" i="3"/>
  <c r="G209" i="3"/>
  <c r="H209" i="3"/>
  <c r="I209" i="3"/>
  <c r="J209" i="3"/>
  <c r="K209" i="3"/>
  <c r="L209" i="3"/>
  <c r="M209" i="3"/>
  <c r="N209" i="3"/>
  <c r="O209" i="3"/>
  <c r="Y209" i="3"/>
  <c r="C210" i="3"/>
  <c r="D210" i="3"/>
  <c r="E210" i="3"/>
  <c r="F210" i="3"/>
  <c r="G210" i="3"/>
  <c r="H210" i="3"/>
  <c r="I210" i="3"/>
  <c r="J210" i="3"/>
  <c r="K210" i="3"/>
  <c r="L210" i="3"/>
  <c r="M210" i="3"/>
  <c r="N210" i="3"/>
  <c r="O210" i="3"/>
  <c r="Y210" i="3"/>
  <c r="C211" i="3"/>
  <c r="D211" i="3"/>
  <c r="E211" i="3"/>
  <c r="F211" i="3"/>
  <c r="G211" i="3"/>
  <c r="H211" i="3"/>
  <c r="I211" i="3"/>
  <c r="J211" i="3"/>
  <c r="K211" i="3"/>
  <c r="L211" i="3"/>
  <c r="M211" i="3"/>
  <c r="N211" i="3"/>
  <c r="O211" i="3"/>
  <c r="Y211" i="3"/>
  <c r="C212" i="3"/>
  <c r="D212" i="3"/>
  <c r="E212" i="3"/>
  <c r="F212" i="3"/>
  <c r="G212" i="3"/>
  <c r="H212" i="3"/>
  <c r="I212" i="3"/>
  <c r="J212" i="3"/>
  <c r="K212" i="3"/>
  <c r="L212" i="3"/>
  <c r="M212" i="3"/>
  <c r="N212" i="3"/>
  <c r="O212" i="3"/>
  <c r="Y212" i="3"/>
  <c r="C213" i="3"/>
  <c r="D213" i="3"/>
  <c r="E213" i="3"/>
  <c r="F213" i="3"/>
  <c r="G213" i="3"/>
  <c r="H213" i="3"/>
  <c r="I213" i="3"/>
  <c r="J213" i="3"/>
  <c r="K213" i="3"/>
  <c r="L213" i="3"/>
  <c r="M213" i="3"/>
  <c r="N213" i="3"/>
  <c r="O213" i="3"/>
  <c r="Y213" i="3"/>
  <c r="C214" i="3"/>
  <c r="D214" i="3"/>
  <c r="E214" i="3"/>
  <c r="F214" i="3"/>
  <c r="G214" i="3"/>
  <c r="H214" i="3"/>
  <c r="I214" i="3"/>
  <c r="J214" i="3"/>
  <c r="K214" i="3"/>
  <c r="L214" i="3"/>
  <c r="M214" i="3"/>
  <c r="N214" i="3"/>
  <c r="O214" i="3"/>
  <c r="Y214" i="3"/>
  <c r="C215" i="3"/>
  <c r="D215" i="3"/>
  <c r="E215" i="3"/>
  <c r="F215" i="3"/>
  <c r="G215" i="3"/>
  <c r="H215" i="3"/>
  <c r="I215" i="3"/>
  <c r="J215" i="3"/>
  <c r="K215" i="3"/>
  <c r="L215" i="3"/>
  <c r="M215" i="3"/>
  <c r="N215" i="3"/>
  <c r="O215" i="3"/>
  <c r="Y215" i="3"/>
  <c r="C216" i="3"/>
  <c r="D216" i="3"/>
  <c r="E216" i="3"/>
  <c r="F216" i="3"/>
  <c r="G216" i="3"/>
  <c r="H216" i="3"/>
  <c r="I216" i="3"/>
  <c r="J216" i="3"/>
  <c r="K216" i="3"/>
  <c r="L216" i="3"/>
  <c r="M216" i="3"/>
  <c r="N216" i="3"/>
  <c r="O216" i="3"/>
  <c r="Y216" i="3"/>
  <c r="C217" i="3"/>
  <c r="D217" i="3"/>
  <c r="E217" i="3"/>
  <c r="F217" i="3"/>
  <c r="G217" i="3"/>
  <c r="H217" i="3"/>
  <c r="I217" i="3"/>
  <c r="J217" i="3"/>
  <c r="K217" i="3"/>
  <c r="L217" i="3"/>
  <c r="M217" i="3"/>
  <c r="N217" i="3"/>
  <c r="O217" i="3"/>
  <c r="Y217" i="3"/>
  <c r="C218" i="3"/>
  <c r="D218" i="3"/>
  <c r="E218" i="3"/>
  <c r="F218" i="3"/>
  <c r="G218" i="3"/>
  <c r="H218" i="3"/>
  <c r="I218" i="3"/>
  <c r="J218" i="3"/>
  <c r="K218" i="3"/>
  <c r="L218" i="3"/>
  <c r="M218" i="3"/>
  <c r="N218" i="3"/>
  <c r="O218" i="3"/>
  <c r="Y218" i="3"/>
  <c r="C219" i="3"/>
  <c r="D219" i="3"/>
  <c r="E219" i="3"/>
  <c r="F219" i="3"/>
  <c r="G219" i="3"/>
  <c r="H219" i="3"/>
  <c r="I219" i="3"/>
  <c r="J219" i="3"/>
  <c r="K219" i="3"/>
  <c r="L219" i="3"/>
  <c r="M219" i="3"/>
  <c r="N219" i="3"/>
  <c r="O219" i="3"/>
  <c r="Y219" i="3"/>
  <c r="C220" i="3"/>
  <c r="D220" i="3"/>
  <c r="E220" i="3"/>
  <c r="F220" i="3"/>
  <c r="G220" i="3"/>
  <c r="H220" i="3"/>
  <c r="I220" i="3"/>
  <c r="J220" i="3"/>
  <c r="K220" i="3"/>
  <c r="L220" i="3"/>
  <c r="M220" i="3"/>
  <c r="N220" i="3"/>
  <c r="O220" i="3"/>
  <c r="Y220" i="3"/>
  <c r="C221" i="3"/>
  <c r="D221" i="3"/>
  <c r="E221" i="3"/>
  <c r="F221" i="3"/>
  <c r="G221" i="3"/>
  <c r="H221" i="3"/>
  <c r="I221" i="3"/>
  <c r="J221" i="3"/>
  <c r="K221" i="3"/>
  <c r="L221" i="3"/>
  <c r="M221" i="3"/>
  <c r="N221" i="3"/>
  <c r="O221" i="3"/>
  <c r="Y221" i="3"/>
  <c r="C222" i="3"/>
  <c r="D222" i="3"/>
  <c r="E222" i="3"/>
  <c r="F222" i="3"/>
  <c r="G222" i="3"/>
  <c r="H222" i="3"/>
  <c r="I222" i="3"/>
  <c r="J222" i="3"/>
  <c r="K222" i="3"/>
  <c r="L222" i="3"/>
  <c r="M222" i="3"/>
  <c r="N222" i="3"/>
  <c r="O222" i="3"/>
  <c r="Y222" i="3"/>
  <c r="C223" i="3"/>
  <c r="D223" i="3"/>
  <c r="E223" i="3"/>
  <c r="F223" i="3"/>
  <c r="G223" i="3"/>
  <c r="H223" i="3"/>
  <c r="I223" i="3"/>
  <c r="J223" i="3"/>
  <c r="K223" i="3"/>
  <c r="L223" i="3"/>
  <c r="M223" i="3"/>
  <c r="N223" i="3"/>
  <c r="O223" i="3"/>
  <c r="Y223" i="3"/>
  <c r="C224" i="3"/>
  <c r="D224" i="3"/>
  <c r="E224" i="3"/>
  <c r="F224" i="3"/>
  <c r="G224" i="3"/>
  <c r="H224" i="3"/>
  <c r="I224" i="3"/>
  <c r="J224" i="3"/>
  <c r="K224" i="3"/>
  <c r="L224" i="3"/>
  <c r="M224" i="3"/>
  <c r="N224" i="3"/>
  <c r="O224" i="3"/>
  <c r="Y224" i="3"/>
  <c r="C225" i="3"/>
  <c r="D225" i="3"/>
  <c r="E225" i="3"/>
  <c r="F225" i="3"/>
  <c r="G225" i="3"/>
  <c r="H225" i="3"/>
  <c r="I225" i="3"/>
  <c r="J225" i="3"/>
  <c r="K225" i="3"/>
  <c r="L225" i="3"/>
  <c r="M225" i="3"/>
  <c r="N225" i="3"/>
  <c r="O225" i="3"/>
  <c r="Y225" i="3"/>
  <c r="C226" i="3"/>
  <c r="D226" i="3"/>
  <c r="E226" i="3"/>
  <c r="F226" i="3"/>
  <c r="G226" i="3"/>
  <c r="H226" i="3"/>
  <c r="I226" i="3"/>
  <c r="J226" i="3"/>
  <c r="K226" i="3"/>
  <c r="L226" i="3"/>
  <c r="M226" i="3"/>
  <c r="N226" i="3"/>
  <c r="O226" i="3"/>
  <c r="Y226" i="3"/>
  <c r="C227" i="3"/>
  <c r="D227" i="3"/>
  <c r="E227" i="3"/>
  <c r="F227" i="3"/>
  <c r="G227" i="3"/>
  <c r="H227" i="3"/>
  <c r="I227" i="3"/>
  <c r="J227" i="3"/>
  <c r="K227" i="3"/>
  <c r="L227" i="3"/>
  <c r="M227" i="3"/>
  <c r="N227" i="3"/>
  <c r="O227" i="3"/>
  <c r="Y227" i="3"/>
  <c r="C228" i="3"/>
  <c r="D228" i="3"/>
  <c r="E228" i="3"/>
  <c r="F228" i="3"/>
  <c r="G228" i="3"/>
  <c r="H228" i="3"/>
  <c r="I228" i="3"/>
  <c r="J228" i="3"/>
  <c r="K228" i="3"/>
  <c r="L228" i="3"/>
  <c r="M228" i="3"/>
  <c r="N228" i="3"/>
  <c r="O228" i="3"/>
  <c r="Y228" i="3"/>
  <c r="C229" i="3"/>
  <c r="D229" i="3"/>
  <c r="E229" i="3"/>
  <c r="F229" i="3"/>
  <c r="G229" i="3"/>
  <c r="H229" i="3"/>
  <c r="I229" i="3"/>
  <c r="J229" i="3"/>
  <c r="K229" i="3"/>
  <c r="L229" i="3"/>
  <c r="M229" i="3"/>
  <c r="N229" i="3"/>
  <c r="O229" i="3"/>
  <c r="Y229" i="3"/>
  <c r="C230" i="3"/>
  <c r="D230" i="3"/>
  <c r="E230" i="3"/>
  <c r="F230" i="3"/>
  <c r="G230" i="3"/>
  <c r="H230" i="3"/>
  <c r="I230" i="3"/>
  <c r="J230" i="3"/>
  <c r="K230" i="3"/>
  <c r="L230" i="3"/>
  <c r="M230" i="3"/>
  <c r="N230" i="3"/>
  <c r="O230" i="3"/>
  <c r="Y230" i="3"/>
  <c r="C231" i="3"/>
  <c r="D231" i="3"/>
  <c r="E231" i="3"/>
  <c r="F231" i="3"/>
  <c r="G231" i="3"/>
  <c r="H231" i="3"/>
  <c r="I231" i="3"/>
  <c r="J231" i="3"/>
  <c r="K231" i="3"/>
  <c r="L231" i="3"/>
  <c r="M231" i="3"/>
  <c r="N231" i="3"/>
  <c r="O231" i="3"/>
  <c r="Y231" i="3"/>
  <c r="C232" i="3"/>
  <c r="D232" i="3"/>
  <c r="E232" i="3"/>
  <c r="F232" i="3"/>
  <c r="G232" i="3"/>
  <c r="H232" i="3"/>
  <c r="I232" i="3"/>
  <c r="J232" i="3"/>
  <c r="K232" i="3"/>
  <c r="L232" i="3"/>
  <c r="M232" i="3"/>
  <c r="N232" i="3"/>
  <c r="O232" i="3"/>
  <c r="Y232" i="3"/>
  <c r="C233" i="3"/>
  <c r="D233" i="3"/>
  <c r="E233" i="3"/>
  <c r="F233" i="3"/>
  <c r="G233" i="3"/>
  <c r="H233" i="3"/>
  <c r="I233" i="3"/>
  <c r="J233" i="3"/>
  <c r="K233" i="3"/>
  <c r="L233" i="3"/>
  <c r="M233" i="3"/>
  <c r="N233" i="3"/>
  <c r="O233" i="3"/>
  <c r="Y233" i="3"/>
  <c r="C234" i="3"/>
  <c r="D234" i="3"/>
  <c r="E234" i="3"/>
  <c r="F234" i="3"/>
  <c r="G234" i="3"/>
  <c r="H234" i="3"/>
  <c r="I234" i="3"/>
  <c r="J234" i="3"/>
  <c r="K234" i="3"/>
  <c r="L234" i="3"/>
  <c r="M234" i="3"/>
  <c r="N234" i="3"/>
  <c r="O234" i="3"/>
  <c r="Y234" i="3"/>
  <c r="C235" i="3"/>
  <c r="D235" i="3"/>
  <c r="E235" i="3"/>
  <c r="F235" i="3"/>
  <c r="G235" i="3"/>
  <c r="H235" i="3"/>
  <c r="I235" i="3"/>
  <c r="J235" i="3"/>
  <c r="K235" i="3"/>
  <c r="L235" i="3"/>
  <c r="M235" i="3"/>
  <c r="N235" i="3"/>
  <c r="O235" i="3"/>
  <c r="Y235" i="3"/>
  <c r="C236" i="3"/>
  <c r="D236" i="3"/>
  <c r="E236" i="3"/>
  <c r="F236" i="3"/>
  <c r="G236" i="3"/>
  <c r="H236" i="3"/>
  <c r="I236" i="3"/>
  <c r="J236" i="3"/>
  <c r="K236" i="3"/>
  <c r="L236" i="3"/>
  <c r="M236" i="3"/>
  <c r="N236" i="3"/>
  <c r="O236" i="3"/>
  <c r="Y236" i="3"/>
  <c r="C237" i="3"/>
  <c r="D237" i="3"/>
  <c r="E237" i="3"/>
  <c r="F237" i="3"/>
  <c r="G237" i="3"/>
  <c r="H237" i="3"/>
  <c r="I237" i="3"/>
  <c r="J237" i="3"/>
  <c r="K237" i="3"/>
  <c r="L237" i="3"/>
  <c r="M237" i="3"/>
  <c r="N237" i="3"/>
  <c r="O237" i="3"/>
  <c r="Y237" i="3"/>
  <c r="C238" i="3"/>
  <c r="D238" i="3"/>
  <c r="E238" i="3"/>
  <c r="F238" i="3"/>
  <c r="G238" i="3"/>
  <c r="H238" i="3"/>
  <c r="I238" i="3"/>
  <c r="J238" i="3"/>
  <c r="K238" i="3"/>
  <c r="L238" i="3"/>
  <c r="M238" i="3"/>
  <c r="N238" i="3"/>
  <c r="O238" i="3"/>
  <c r="Y238" i="3"/>
  <c r="C239" i="3"/>
  <c r="D239" i="3"/>
  <c r="E239" i="3"/>
  <c r="F239" i="3"/>
  <c r="G239" i="3"/>
  <c r="H239" i="3"/>
  <c r="I239" i="3"/>
  <c r="J239" i="3"/>
  <c r="K239" i="3"/>
  <c r="L239" i="3"/>
  <c r="M239" i="3"/>
  <c r="N239" i="3"/>
  <c r="O239" i="3"/>
  <c r="Y239" i="3"/>
  <c r="C240" i="3"/>
  <c r="D240" i="3"/>
  <c r="E240" i="3"/>
  <c r="F240" i="3"/>
  <c r="G240" i="3"/>
  <c r="H240" i="3"/>
  <c r="I240" i="3"/>
  <c r="J240" i="3"/>
  <c r="K240" i="3"/>
  <c r="L240" i="3"/>
  <c r="M240" i="3"/>
  <c r="N240" i="3"/>
  <c r="O240" i="3"/>
  <c r="Y240" i="3"/>
  <c r="C241" i="3"/>
  <c r="D241" i="3"/>
  <c r="E241" i="3"/>
  <c r="F241" i="3"/>
  <c r="G241" i="3"/>
  <c r="H241" i="3"/>
  <c r="I241" i="3"/>
  <c r="J241" i="3"/>
  <c r="K241" i="3"/>
  <c r="L241" i="3"/>
  <c r="M241" i="3"/>
  <c r="N241" i="3"/>
  <c r="O241" i="3"/>
  <c r="Y241" i="3"/>
  <c r="C242" i="3"/>
  <c r="D242" i="3"/>
  <c r="E242" i="3"/>
  <c r="F242" i="3"/>
  <c r="G242" i="3"/>
  <c r="H242" i="3"/>
  <c r="I242" i="3"/>
  <c r="J242" i="3"/>
  <c r="K242" i="3"/>
  <c r="L242" i="3"/>
  <c r="M242" i="3"/>
  <c r="N242" i="3"/>
  <c r="O242" i="3"/>
  <c r="Y242" i="3"/>
  <c r="C243" i="3"/>
  <c r="D243" i="3"/>
  <c r="E243" i="3"/>
  <c r="F243" i="3"/>
  <c r="G243" i="3"/>
  <c r="H243" i="3"/>
  <c r="I243" i="3"/>
  <c r="J243" i="3"/>
  <c r="K243" i="3"/>
  <c r="L243" i="3"/>
  <c r="M243" i="3"/>
  <c r="N243" i="3"/>
  <c r="O243" i="3"/>
  <c r="Y243" i="3"/>
  <c r="C244" i="3"/>
  <c r="D244" i="3"/>
  <c r="E244" i="3"/>
  <c r="F244" i="3"/>
  <c r="G244" i="3"/>
  <c r="H244" i="3"/>
  <c r="I244" i="3"/>
  <c r="J244" i="3"/>
  <c r="K244" i="3"/>
  <c r="L244" i="3"/>
  <c r="M244" i="3"/>
  <c r="N244" i="3"/>
  <c r="O244" i="3"/>
  <c r="Y244" i="3"/>
  <c r="C245" i="3"/>
  <c r="D245" i="3"/>
  <c r="E245" i="3"/>
  <c r="F245" i="3"/>
  <c r="G245" i="3"/>
  <c r="H245" i="3"/>
  <c r="I245" i="3"/>
  <c r="J245" i="3"/>
  <c r="K245" i="3"/>
  <c r="L245" i="3"/>
  <c r="M245" i="3"/>
  <c r="N245" i="3"/>
  <c r="O245" i="3"/>
  <c r="Y245" i="3"/>
  <c r="C246" i="3"/>
  <c r="D246" i="3"/>
  <c r="E246" i="3"/>
  <c r="F246" i="3"/>
  <c r="G246" i="3"/>
  <c r="H246" i="3"/>
  <c r="I246" i="3"/>
  <c r="J246" i="3"/>
  <c r="K246" i="3"/>
  <c r="L246" i="3"/>
  <c r="M246" i="3"/>
  <c r="N246" i="3"/>
  <c r="O246" i="3"/>
  <c r="Y246" i="3"/>
  <c r="C247" i="3"/>
  <c r="D247" i="3"/>
  <c r="E247" i="3"/>
  <c r="F247" i="3"/>
  <c r="G247" i="3"/>
  <c r="H247" i="3"/>
  <c r="I247" i="3"/>
  <c r="J247" i="3"/>
  <c r="K247" i="3"/>
  <c r="L247" i="3"/>
  <c r="M247" i="3"/>
  <c r="N247" i="3"/>
  <c r="O247" i="3"/>
  <c r="Y247" i="3"/>
  <c r="C248" i="3"/>
  <c r="D248" i="3"/>
  <c r="E248" i="3"/>
  <c r="F248" i="3"/>
  <c r="G248" i="3"/>
  <c r="H248" i="3"/>
  <c r="I248" i="3"/>
  <c r="J248" i="3"/>
  <c r="K248" i="3"/>
  <c r="L248" i="3"/>
  <c r="M248" i="3"/>
  <c r="N248" i="3"/>
  <c r="O248" i="3"/>
  <c r="Y248" i="3"/>
  <c r="C249" i="3"/>
  <c r="D249" i="3"/>
  <c r="E249" i="3"/>
  <c r="F249" i="3"/>
  <c r="G249" i="3"/>
  <c r="H249" i="3"/>
  <c r="I249" i="3"/>
  <c r="J249" i="3"/>
  <c r="K249" i="3"/>
  <c r="L249" i="3"/>
  <c r="M249" i="3"/>
  <c r="N249" i="3"/>
  <c r="O249" i="3"/>
  <c r="Y249" i="3"/>
  <c r="C250" i="3"/>
  <c r="D250" i="3"/>
  <c r="E250" i="3"/>
  <c r="F250" i="3"/>
  <c r="G250" i="3"/>
  <c r="H250" i="3"/>
  <c r="I250" i="3"/>
  <c r="J250" i="3"/>
  <c r="K250" i="3"/>
  <c r="L250" i="3"/>
  <c r="M250" i="3"/>
  <c r="N250" i="3"/>
  <c r="O250" i="3"/>
  <c r="Y250" i="3"/>
  <c r="C251" i="3"/>
  <c r="D251" i="3"/>
  <c r="E251" i="3"/>
  <c r="F251" i="3"/>
  <c r="G251" i="3"/>
  <c r="H251" i="3"/>
  <c r="I251" i="3"/>
  <c r="J251" i="3"/>
  <c r="K251" i="3"/>
  <c r="L251" i="3"/>
  <c r="M251" i="3"/>
  <c r="N251" i="3"/>
  <c r="O251" i="3"/>
  <c r="Y251" i="3"/>
  <c r="C252" i="3"/>
  <c r="D252" i="3"/>
  <c r="E252" i="3"/>
  <c r="F252" i="3"/>
  <c r="G252" i="3"/>
  <c r="H252" i="3"/>
  <c r="I252" i="3"/>
  <c r="J252" i="3"/>
  <c r="K252" i="3"/>
  <c r="L252" i="3"/>
  <c r="M252" i="3"/>
  <c r="N252" i="3"/>
  <c r="O252" i="3"/>
  <c r="Y252" i="3"/>
  <c r="C253" i="3"/>
  <c r="D253" i="3"/>
  <c r="E253" i="3"/>
  <c r="F253" i="3"/>
  <c r="G253" i="3"/>
  <c r="H253" i="3"/>
  <c r="I253" i="3"/>
  <c r="J253" i="3"/>
  <c r="K253" i="3"/>
  <c r="L253" i="3"/>
  <c r="M253" i="3"/>
  <c r="N253" i="3"/>
  <c r="O253" i="3"/>
  <c r="Y253" i="3"/>
  <c r="C254" i="3"/>
  <c r="D254" i="3"/>
  <c r="E254" i="3"/>
  <c r="F254" i="3"/>
  <c r="G254" i="3"/>
  <c r="H254" i="3"/>
  <c r="I254" i="3"/>
  <c r="J254" i="3"/>
  <c r="K254" i="3"/>
  <c r="L254" i="3"/>
  <c r="M254" i="3"/>
  <c r="N254" i="3"/>
  <c r="O254" i="3"/>
  <c r="Y254" i="3"/>
  <c r="C255" i="3"/>
  <c r="D255" i="3"/>
  <c r="E255" i="3"/>
  <c r="F255" i="3"/>
  <c r="G255" i="3"/>
  <c r="H255" i="3"/>
  <c r="I255" i="3"/>
  <c r="J255" i="3"/>
  <c r="K255" i="3"/>
  <c r="L255" i="3"/>
  <c r="M255" i="3"/>
  <c r="N255" i="3"/>
  <c r="O255" i="3"/>
  <c r="Y255" i="3"/>
  <c r="C256" i="3"/>
  <c r="D256" i="3"/>
  <c r="E256" i="3"/>
  <c r="F256" i="3"/>
  <c r="G256" i="3"/>
  <c r="H256" i="3"/>
  <c r="I256" i="3"/>
  <c r="J256" i="3"/>
  <c r="K256" i="3"/>
  <c r="L256" i="3"/>
  <c r="M256" i="3"/>
  <c r="N256" i="3"/>
  <c r="O256" i="3"/>
  <c r="Y256" i="3"/>
  <c r="C257" i="3"/>
  <c r="D257" i="3"/>
  <c r="E257" i="3"/>
  <c r="F257" i="3"/>
  <c r="G257" i="3"/>
  <c r="H257" i="3"/>
  <c r="I257" i="3"/>
  <c r="J257" i="3"/>
  <c r="K257" i="3"/>
  <c r="L257" i="3"/>
  <c r="M257" i="3"/>
  <c r="N257" i="3"/>
  <c r="O257" i="3"/>
  <c r="Y257" i="3"/>
  <c r="C258" i="3"/>
  <c r="D258" i="3"/>
  <c r="E258" i="3"/>
  <c r="F258" i="3"/>
  <c r="G258" i="3"/>
  <c r="H258" i="3"/>
  <c r="I258" i="3"/>
  <c r="J258" i="3"/>
  <c r="K258" i="3"/>
  <c r="L258" i="3"/>
  <c r="M258" i="3"/>
  <c r="N258" i="3"/>
  <c r="O258" i="3"/>
  <c r="Y258" i="3"/>
  <c r="C259" i="3"/>
  <c r="D259" i="3"/>
  <c r="E259" i="3"/>
  <c r="F259" i="3"/>
  <c r="G259" i="3"/>
  <c r="H259" i="3"/>
  <c r="I259" i="3"/>
  <c r="J259" i="3"/>
  <c r="K259" i="3"/>
  <c r="L259" i="3"/>
  <c r="M259" i="3"/>
  <c r="N259" i="3"/>
  <c r="O259" i="3"/>
  <c r="Y259" i="3"/>
  <c r="C260" i="3"/>
  <c r="D260" i="3"/>
  <c r="E260" i="3"/>
  <c r="F260" i="3"/>
  <c r="G260" i="3"/>
  <c r="H260" i="3"/>
  <c r="I260" i="3"/>
  <c r="J260" i="3"/>
  <c r="K260" i="3"/>
  <c r="L260" i="3"/>
  <c r="M260" i="3"/>
  <c r="N260" i="3"/>
  <c r="O260" i="3"/>
  <c r="Y260" i="3"/>
  <c r="C261" i="3"/>
  <c r="D261" i="3"/>
  <c r="E261" i="3"/>
  <c r="F261" i="3"/>
  <c r="G261" i="3"/>
  <c r="H261" i="3"/>
  <c r="I261" i="3"/>
  <c r="J261" i="3"/>
  <c r="K261" i="3"/>
  <c r="L261" i="3"/>
  <c r="M261" i="3"/>
  <c r="N261" i="3"/>
  <c r="O261" i="3"/>
  <c r="Y261" i="3"/>
  <c r="C262" i="3"/>
  <c r="D262" i="3"/>
  <c r="E262" i="3"/>
  <c r="F262" i="3"/>
  <c r="G262" i="3"/>
  <c r="H262" i="3"/>
  <c r="I262" i="3"/>
  <c r="J262" i="3"/>
  <c r="K262" i="3"/>
  <c r="L262" i="3"/>
  <c r="M262" i="3"/>
  <c r="N262" i="3"/>
  <c r="O262" i="3"/>
  <c r="Y262" i="3"/>
  <c r="C263" i="3"/>
  <c r="D263" i="3"/>
  <c r="E263" i="3"/>
  <c r="F263" i="3"/>
  <c r="G263" i="3"/>
  <c r="H263" i="3"/>
  <c r="I263" i="3"/>
  <c r="J263" i="3"/>
  <c r="K263" i="3"/>
  <c r="L263" i="3"/>
  <c r="M263" i="3"/>
  <c r="N263" i="3"/>
  <c r="O263" i="3"/>
  <c r="Y263" i="3"/>
  <c r="C264" i="3"/>
  <c r="D264" i="3"/>
  <c r="E264" i="3"/>
  <c r="F264" i="3"/>
  <c r="G264" i="3"/>
  <c r="H264" i="3"/>
  <c r="I264" i="3"/>
  <c r="J264" i="3"/>
  <c r="K264" i="3"/>
  <c r="L264" i="3"/>
  <c r="M264" i="3"/>
  <c r="N264" i="3"/>
  <c r="O264" i="3"/>
  <c r="Y264" i="3"/>
  <c r="C265" i="3"/>
  <c r="D265" i="3"/>
  <c r="E265" i="3"/>
  <c r="F265" i="3"/>
  <c r="G265" i="3"/>
  <c r="H265" i="3"/>
  <c r="I265" i="3"/>
  <c r="J265" i="3"/>
  <c r="K265" i="3"/>
  <c r="L265" i="3"/>
  <c r="M265" i="3"/>
  <c r="N265" i="3"/>
  <c r="O265" i="3"/>
  <c r="Y265" i="3"/>
  <c r="C266" i="3"/>
  <c r="D266" i="3"/>
  <c r="E266" i="3"/>
  <c r="F266" i="3"/>
  <c r="G266" i="3"/>
  <c r="H266" i="3"/>
  <c r="I266" i="3"/>
  <c r="J266" i="3"/>
  <c r="K266" i="3"/>
  <c r="L266" i="3"/>
  <c r="M266" i="3"/>
  <c r="N266" i="3"/>
  <c r="O266" i="3"/>
  <c r="Y266" i="3"/>
  <c r="C267" i="3"/>
  <c r="D267" i="3"/>
  <c r="E267" i="3"/>
  <c r="F267" i="3"/>
  <c r="G267" i="3"/>
  <c r="H267" i="3"/>
  <c r="I267" i="3"/>
  <c r="J267" i="3"/>
  <c r="K267" i="3"/>
  <c r="L267" i="3"/>
  <c r="M267" i="3"/>
  <c r="N267" i="3"/>
  <c r="O267" i="3"/>
  <c r="Y267" i="3"/>
  <c r="C268" i="3"/>
  <c r="D268" i="3"/>
  <c r="E268" i="3"/>
  <c r="F268" i="3"/>
  <c r="G268" i="3"/>
  <c r="H268" i="3"/>
  <c r="I268" i="3"/>
  <c r="J268" i="3"/>
  <c r="K268" i="3"/>
  <c r="L268" i="3"/>
  <c r="M268" i="3"/>
  <c r="N268" i="3"/>
  <c r="O268" i="3"/>
  <c r="Y268" i="3"/>
  <c r="C269" i="3"/>
  <c r="D269" i="3"/>
  <c r="E269" i="3"/>
  <c r="F269" i="3"/>
  <c r="G269" i="3"/>
  <c r="H269" i="3"/>
  <c r="I269" i="3"/>
  <c r="J269" i="3"/>
  <c r="K269" i="3"/>
  <c r="L269" i="3"/>
  <c r="M269" i="3"/>
  <c r="N269" i="3"/>
  <c r="O269" i="3"/>
  <c r="Y269" i="3"/>
  <c r="C270" i="3"/>
  <c r="D270" i="3"/>
  <c r="E270" i="3"/>
  <c r="F270" i="3"/>
  <c r="G270" i="3"/>
  <c r="H270" i="3"/>
  <c r="I270" i="3"/>
  <c r="J270" i="3"/>
  <c r="K270" i="3"/>
  <c r="L270" i="3"/>
  <c r="M270" i="3"/>
  <c r="N270" i="3"/>
  <c r="O270" i="3"/>
  <c r="Y270" i="3"/>
  <c r="C271" i="3"/>
  <c r="D271" i="3"/>
  <c r="E271" i="3"/>
  <c r="F271" i="3"/>
  <c r="G271" i="3"/>
  <c r="H271" i="3"/>
  <c r="I271" i="3"/>
  <c r="J271" i="3"/>
  <c r="K271" i="3"/>
  <c r="L271" i="3"/>
  <c r="M271" i="3"/>
  <c r="N271" i="3"/>
  <c r="O271" i="3"/>
  <c r="Y271" i="3"/>
  <c r="C272" i="3"/>
  <c r="D272" i="3"/>
  <c r="E272" i="3"/>
  <c r="F272" i="3"/>
  <c r="G272" i="3"/>
  <c r="H272" i="3"/>
  <c r="I272" i="3"/>
  <c r="J272" i="3"/>
  <c r="K272" i="3"/>
  <c r="L272" i="3"/>
  <c r="M272" i="3"/>
  <c r="N272" i="3"/>
  <c r="O272" i="3"/>
  <c r="Y272" i="3"/>
  <c r="C273" i="3"/>
  <c r="D273" i="3"/>
  <c r="E273" i="3"/>
  <c r="F273" i="3"/>
  <c r="G273" i="3"/>
  <c r="H273" i="3"/>
  <c r="I273" i="3"/>
  <c r="J273" i="3"/>
  <c r="K273" i="3"/>
  <c r="L273" i="3"/>
  <c r="M273" i="3"/>
  <c r="N273" i="3"/>
  <c r="O273" i="3"/>
  <c r="Y273" i="3"/>
  <c r="C274" i="3"/>
  <c r="D274" i="3"/>
  <c r="E274" i="3"/>
  <c r="F274" i="3"/>
  <c r="G274" i="3"/>
  <c r="H274" i="3"/>
  <c r="I274" i="3"/>
  <c r="J274" i="3"/>
  <c r="K274" i="3"/>
  <c r="L274" i="3"/>
  <c r="M274" i="3"/>
  <c r="N274" i="3"/>
  <c r="O274" i="3"/>
  <c r="Y274" i="3"/>
  <c r="C275" i="3"/>
  <c r="D275" i="3"/>
  <c r="E275" i="3"/>
  <c r="F275" i="3"/>
  <c r="G275" i="3"/>
  <c r="H275" i="3"/>
  <c r="I275" i="3"/>
  <c r="J275" i="3"/>
  <c r="K275" i="3"/>
  <c r="L275" i="3"/>
  <c r="M275" i="3"/>
  <c r="N275" i="3"/>
  <c r="O275" i="3"/>
  <c r="Y275" i="3"/>
  <c r="C276" i="3"/>
  <c r="D276" i="3"/>
  <c r="E276" i="3"/>
  <c r="F276" i="3"/>
  <c r="G276" i="3"/>
  <c r="H276" i="3"/>
  <c r="I276" i="3"/>
  <c r="J276" i="3"/>
  <c r="K276" i="3"/>
  <c r="L276" i="3"/>
  <c r="M276" i="3"/>
  <c r="N276" i="3"/>
  <c r="O276" i="3"/>
  <c r="Y276" i="3"/>
  <c r="C277" i="3"/>
  <c r="D277" i="3"/>
  <c r="E277" i="3"/>
  <c r="F277" i="3"/>
  <c r="G277" i="3"/>
  <c r="H277" i="3"/>
  <c r="I277" i="3"/>
  <c r="J277" i="3"/>
  <c r="K277" i="3"/>
  <c r="L277" i="3"/>
  <c r="M277" i="3"/>
  <c r="N277" i="3"/>
  <c r="O277" i="3"/>
  <c r="Y277" i="3"/>
  <c r="C278" i="3"/>
  <c r="D278" i="3"/>
  <c r="E278" i="3"/>
  <c r="F278" i="3"/>
  <c r="G278" i="3"/>
  <c r="H278" i="3"/>
  <c r="I278" i="3"/>
  <c r="J278" i="3"/>
  <c r="K278" i="3"/>
  <c r="L278" i="3"/>
  <c r="M278" i="3"/>
  <c r="N278" i="3"/>
  <c r="O278" i="3"/>
  <c r="Y278" i="3"/>
  <c r="C279" i="3"/>
  <c r="D279" i="3"/>
  <c r="E279" i="3"/>
  <c r="F279" i="3"/>
  <c r="G279" i="3"/>
  <c r="H279" i="3"/>
  <c r="I279" i="3"/>
  <c r="J279" i="3"/>
  <c r="K279" i="3"/>
  <c r="L279" i="3"/>
  <c r="M279" i="3"/>
  <c r="N279" i="3"/>
  <c r="O279" i="3"/>
  <c r="Y279" i="3"/>
  <c r="C280" i="3"/>
  <c r="D280" i="3"/>
  <c r="E280" i="3"/>
  <c r="F280" i="3"/>
  <c r="G280" i="3"/>
  <c r="H280" i="3"/>
  <c r="I280" i="3"/>
  <c r="J280" i="3"/>
  <c r="K280" i="3"/>
  <c r="L280" i="3"/>
  <c r="M280" i="3"/>
  <c r="N280" i="3"/>
  <c r="O280" i="3"/>
  <c r="Y280" i="3"/>
  <c r="C281" i="3"/>
  <c r="D281" i="3"/>
  <c r="E281" i="3"/>
  <c r="F281" i="3"/>
  <c r="G281" i="3"/>
  <c r="H281" i="3"/>
  <c r="I281" i="3"/>
  <c r="J281" i="3"/>
  <c r="K281" i="3"/>
  <c r="L281" i="3"/>
  <c r="M281" i="3"/>
  <c r="N281" i="3"/>
  <c r="O281" i="3"/>
  <c r="Y281" i="3"/>
  <c r="C282" i="3"/>
  <c r="D282" i="3"/>
  <c r="E282" i="3"/>
  <c r="F282" i="3"/>
  <c r="G282" i="3"/>
  <c r="H282" i="3"/>
  <c r="I282" i="3"/>
  <c r="J282" i="3"/>
  <c r="K282" i="3"/>
  <c r="L282" i="3"/>
  <c r="M282" i="3"/>
  <c r="N282" i="3"/>
  <c r="O282" i="3"/>
  <c r="Y282" i="3"/>
  <c r="C283" i="3"/>
  <c r="D283" i="3"/>
  <c r="E283" i="3"/>
  <c r="F283" i="3"/>
  <c r="G283" i="3"/>
  <c r="H283" i="3"/>
  <c r="I283" i="3"/>
  <c r="J283" i="3"/>
  <c r="K283" i="3"/>
  <c r="L283" i="3"/>
  <c r="M283" i="3"/>
  <c r="N283" i="3"/>
  <c r="O283" i="3"/>
  <c r="Y283" i="3"/>
  <c r="C284" i="3"/>
  <c r="D284" i="3"/>
  <c r="E284" i="3"/>
  <c r="F284" i="3"/>
  <c r="G284" i="3"/>
  <c r="H284" i="3"/>
  <c r="I284" i="3"/>
  <c r="J284" i="3"/>
  <c r="K284" i="3"/>
  <c r="L284" i="3"/>
  <c r="M284" i="3"/>
  <c r="N284" i="3"/>
  <c r="O284" i="3"/>
  <c r="Y284" i="3"/>
  <c r="C285" i="3"/>
  <c r="D285" i="3"/>
  <c r="E285" i="3"/>
  <c r="F285" i="3"/>
  <c r="G285" i="3"/>
  <c r="H285" i="3"/>
  <c r="I285" i="3"/>
  <c r="J285" i="3"/>
  <c r="K285" i="3"/>
  <c r="L285" i="3"/>
  <c r="M285" i="3"/>
  <c r="N285" i="3"/>
  <c r="O285" i="3"/>
  <c r="Y285" i="3"/>
  <c r="C286" i="3"/>
  <c r="D286" i="3"/>
  <c r="E286" i="3"/>
  <c r="F286" i="3"/>
  <c r="G286" i="3"/>
  <c r="H286" i="3"/>
  <c r="I286" i="3"/>
  <c r="J286" i="3"/>
  <c r="K286" i="3"/>
  <c r="L286" i="3"/>
  <c r="M286" i="3"/>
  <c r="N286" i="3"/>
  <c r="O286" i="3"/>
  <c r="Y286" i="3"/>
  <c r="C287" i="3"/>
  <c r="D287" i="3"/>
  <c r="E287" i="3"/>
  <c r="F287" i="3"/>
  <c r="G287" i="3"/>
  <c r="H287" i="3"/>
  <c r="I287" i="3"/>
  <c r="J287" i="3"/>
  <c r="K287" i="3"/>
  <c r="L287" i="3"/>
  <c r="M287" i="3"/>
  <c r="N287" i="3"/>
  <c r="O287" i="3"/>
  <c r="Y287" i="3"/>
  <c r="C288" i="3"/>
  <c r="D288" i="3"/>
  <c r="E288" i="3"/>
  <c r="F288" i="3"/>
  <c r="G288" i="3"/>
  <c r="H288" i="3"/>
  <c r="I288" i="3"/>
  <c r="J288" i="3"/>
  <c r="K288" i="3"/>
  <c r="L288" i="3"/>
  <c r="M288" i="3"/>
  <c r="N288" i="3"/>
  <c r="O288" i="3"/>
  <c r="Y288" i="3"/>
  <c r="C289" i="3"/>
  <c r="D289" i="3"/>
  <c r="E289" i="3"/>
  <c r="F289" i="3"/>
  <c r="G289" i="3"/>
  <c r="H289" i="3"/>
  <c r="I289" i="3"/>
  <c r="J289" i="3"/>
  <c r="K289" i="3"/>
  <c r="L289" i="3"/>
  <c r="M289" i="3"/>
  <c r="N289" i="3"/>
  <c r="O289" i="3"/>
  <c r="Y289" i="3"/>
  <c r="C290" i="3"/>
  <c r="D290" i="3"/>
  <c r="E290" i="3"/>
  <c r="F290" i="3"/>
  <c r="G290" i="3"/>
  <c r="H290" i="3"/>
  <c r="I290" i="3"/>
  <c r="J290" i="3"/>
  <c r="K290" i="3"/>
  <c r="L290" i="3"/>
  <c r="M290" i="3"/>
  <c r="N290" i="3"/>
  <c r="O290" i="3"/>
  <c r="Y290" i="3"/>
  <c r="C291" i="3"/>
  <c r="D291" i="3"/>
  <c r="E291" i="3"/>
  <c r="F291" i="3"/>
  <c r="G291" i="3"/>
  <c r="H291" i="3"/>
  <c r="I291" i="3"/>
  <c r="J291" i="3"/>
  <c r="K291" i="3"/>
  <c r="L291" i="3"/>
  <c r="M291" i="3"/>
  <c r="N291" i="3"/>
  <c r="O291" i="3"/>
  <c r="Y291" i="3"/>
  <c r="C292" i="3"/>
  <c r="D292" i="3"/>
  <c r="E292" i="3"/>
  <c r="F292" i="3"/>
  <c r="G292" i="3"/>
  <c r="H292" i="3"/>
  <c r="I292" i="3"/>
  <c r="J292" i="3"/>
  <c r="K292" i="3"/>
  <c r="L292" i="3"/>
  <c r="M292" i="3"/>
  <c r="N292" i="3"/>
  <c r="O292" i="3"/>
  <c r="Y292" i="3"/>
  <c r="C293" i="3"/>
  <c r="D293" i="3"/>
  <c r="E293" i="3"/>
  <c r="F293" i="3"/>
  <c r="G293" i="3"/>
  <c r="H293" i="3"/>
  <c r="I293" i="3"/>
  <c r="J293" i="3"/>
  <c r="K293" i="3"/>
  <c r="L293" i="3"/>
  <c r="M293" i="3"/>
  <c r="N293" i="3"/>
  <c r="O293" i="3"/>
  <c r="Y293" i="3"/>
  <c r="C294" i="3"/>
  <c r="D294" i="3"/>
  <c r="E294" i="3"/>
  <c r="F294" i="3"/>
  <c r="G294" i="3"/>
  <c r="H294" i="3"/>
  <c r="I294" i="3"/>
  <c r="J294" i="3"/>
  <c r="K294" i="3"/>
  <c r="L294" i="3"/>
  <c r="M294" i="3"/>
  <c r="N294" i="3"/>
  <c r="O294" i="3"/>
  <c r="Y294" i="3"/>
  <c r="C295" i="3"/>
  <c r="D295" i="3"/>
  <c r="E295" i="3"/>
  <c r="F295" i="3"/>
  <c r="G295" i="3"/>
  <c r="H295" i="3"/>
  <c r="I295" i="3"/>
  <c r="J295" i="3"/>
  <c r="K295" i="3"/>
  <c r="L295" i="3"/>
  <c r="M295" i="3"/>
  <c r="N295" i="3"/>
  <c r="O295" i="3"/>
  <c r="Y295" i="3"/>
  <c r="C296" i="3"/>
  <c r="D296" i="3"/>
  <c r="E296" i="3"/>
  <c r="F296" i="3"/>
  <c r="G296" i="3"/>
  <c r="H296" i="3"/>
  <c r="I296" i="3"/>
  <c r="J296" i="3"/>
  <c r="K296" i="3"/>
  <c r="L296" i="3"/>
  <c r="M296" i="3"/>
  <c r="N296" i="3"/>
  <c r="O296" i="3"/>
  <c r="Y296" i="3"/>
  <c r="C297" i="3"/>
  <c r="D297" i="3"/>
  <c r="E297" i="3"/>
  <c r="F297" i="3"/>
  <c r="G297" i="3"/>
  <c r="H297" i="3"/>
  <c r="I297" i="3"/>
  <c r="J297" i="3"/>
  <c r="K297" i="3"/>
  <c r="L297" i="3"/>
  <c r="M297" i="3"/>
  <c r="N297" i="3"/>
  <c r="O297" i="3"/>
  <c r="Y297" i="3"/>
  <c r="C298" i="3"/>
  <c r="D298" i="3"/>
  <c r="E298" i="3"/>
  <c r="F298" i="3"/>
  <c r="G298" i="3"/>
  <c r="H298" i="3"/>
  <c r="I298" i="3"/>
  <c r="J298" i="3"/>
  <c r="K298" i="3"/>
  <c r="L298" i="3"/>
  <c r="M298" i="3"/>
  <c r="N298" i="3"/>
  <c r="O298" i="3"/>
  <c r="Y298" i="3"/>
  <c r="C299" i="3"/>
  <c r="D299" i="3"/>
  <c r="E299" i="3"/>
  <c r="F299" i="3"/>
  <c r="G299" i="3"/>
  <c r="H299" i="3"/>
  <c r="I299" i="3"/>
  <c r="J299" i="3"/>
  <c r="K299" i="3"/>
  <c r="L299" i="3"/>
  <c r="M299" i="3"/>
  <c r="N299" i="3"/>
  <c r="O299" i="3"/>
  <c r="Y299" i="3"/>
  <c r="C300" i="3"/>
  <c r="D300" i="3"/>
  <c r="E300" i="3"/>
  <c r="F300" i="3"/>
  <c r="G300" i="3"/>
  <c r="H300" i="3"/>
  <c r="I300" i="3"/>
  <c r="J300" i="3"/>
  <c r="K300" i="3"/>
  <c r="L300" i="3"/>
  <c r="M300" i="3"/>
  <c r="N300" i="3"/>
  <c r="O300" i="3"/>
  <c r="Y300" i="3"/>
  <c r="C301" i="3"/>
  <c r="D301" i="3"/>
  <c r="E301" i="3"/>
  <c r="F301" i="3"/>
  <c r="G301" i="3"/>
  <c r="H301" i="3"/>
  <c r="I301" i="3"/>
  <c r="J301" i="3"/>
  <c r="K301" i="3"/>
  <c r="L301" i="3"/>
  <c r="M301" i="3"/>
  <c r="N301" i="3"/>
  <c r="O301" i="3"/>
  <c r="Y301" i="3"/>
  <c r="C302" i="3"/>
  <c r="D302" i="3"/>
  <c r="E302" i="3"/>
  <c r="F302" i="3"/>
  <c r="G302" i="3"/>
  <c r="H302" i="3"/>
  <c r="I302" i="3"/>
  <c r="J302" i="3"/>
  <c r="K302" i="3"/>
  <c r="L302" i="3"/>
  <c r="M302" i="3"/>
  <c r="N302" i="3"/>
  <c r="O302" i="3"/>
  <c r="Y302" i="3"/>
  <c r="C303" i="3"/>
  <c r="D303" i="3"/>
  <c r="E303" i="3"/>
  <c r="F303" i="3"/>
  <c r="G303" i="3"/>
  <c r="H303" i="3"/>
  <c r="I303" i="3"/>
  <c r="J303" i="3"/>
  <c r="K303" i="3"/>
  <c r="L303" i="3"/>
  <c r="M303" i="3"/>
  <c r="N303" i="3"/>
  <c r="O303" i="3"/>
  <c r="Y303" i="3"/>
  <c r="C304" i="3"/>
  <c r="D304" i="3"/>
  <c r="E304" i="3"/>
  <c r="F304" i="3"/>
  <c r="G304" i="3"/>
  <c r="H304" i="3"/>
  <c r="I304" i="3"/>
  <c r="J304" i="3"/>
  <c r="K304" i="3"/>
  <c r="L304" i="3"/>
  <c r="M304" i="3"/>
  <c r="N304" i="3"/>
  <c r="O304" i="3"/>
  <c r="Y304" i="3"/>
  <c r="C305" i="3"/>
  <c r="D305" i="3"/>
  <c r="E305" i="3"/>
  <c r="F305" i="3"/>
  <c r="G305" i="3"/>
  <c r="H305" i="3"/>
  <c r="I305" i="3"/>
  <c r="J305" i="3"/>
  <c r="K305" i="3"/>
  <c r="L305" i="3"/>
  <c r="M305" i="3"/>
  <c r="N305" i="3"/>
  <c r="O305" i="3"/>
  <c r="Y305" i="3"/>
  <c r="C306" i="3"/>
  <c r="D306" i="3"/>
  <c r="E306" i="3"/>
  <c r="F306" i="3"/>
  <c r="G306" i="3"/>
  <c r="H306" i="3"/>
  <c r="I306" i="3"/>
  <c r="J306" i="3"/>
  <c r="K306" i="3"/>
  <c r="L306" i="3"/>
  <c r="M306" i="3"/>
  <c r="N306" i="3"/>
  <c r="O306" i="3"/>
  <c r="Y306" i="3"/>
  <c r="C307" i="3"/>
  <c r="D307" i="3"/>
  <c r="E307" i="3"/>
  <c r="F307" i="3"/>
  <c r="G307" i="3"/>
  <c r="H307" i="3"/>
  <c r="I307" i="3"/>
  <c r="J307" i="3"/>
  <c r="K307" i="3"/>
  <c r="L307" i="3"/>
  <c r="M307" i="3"/>
  <c r="N307" i="3"/>
  <c r="O307" i="3"/>
  <c r="Y307" i="3"/>
  <c r="C308" i="3"/>
  <c r="D308" i="3"/>
  <c r="E308" i="3"/>
  <c r="F308" i="3"/>
  <c r="G308" i="3"/>
  <c r="H308" i="3"/>
  <c r="I308" i="3"/>
  <c r="J308" i="3"/>
  <c r="K308" i="3"/>
  <c r="L308" i="3"/>
  <c r="M308" i="3"/>
  <c r="N308" i="3"/>
  <c r="O308" i="3"/>
  <c r="Y308" i="3"/>
  <c r="C309" i="3"/>
  <c r="D309" i="3"/>
  <c r="E309" i="3"/>
  <c r="F309" i="3"/>
  <c r="G309" i="3"/>
  <c r="H309" i="3"/>
  <c r="I309" i="3"/>
  <c r="J309" i="3"/>
  <c r="K309" i="3"/>
  <c r="L309" i="3"/>
  <c r="M309" i="3"/>
  <c r="N309" i="3"/>
  <c r="O309" i="3"/>
  <c r="Y309" i="3"/>
  <c r="C310" i="3"/>
  <c r="D310" i="3"/>
  <c r="E310" i="3"/>
  <c r="F310" i="3"/>
  <c r="G310" i="3"/>
  <c r="H310" i="3"/>
  <c r="I310" i="3"/>
  <c r="J310" i="3"/>
  <c r="K310" i="3"/>
  <c r="L310" i="3"/>
  <c r="M310" i="3"/>
  <c r="N310" i="3"/>
  <c r="O310" i="3"/>
  <c r="Y310" i="3"/>
  <c r="C311" i="3"/>
  <c r="D311" i="3"/>
  <c r="E311" i="3"/>
  <c r="F311" i="3"/>
  <c r="G311" i="3"/>
  <c r="H311" i="3"/>
  <c r="I311" i="3"/>
  <c r="J311" i="3"/>
  <c r="K311" i="3"/>
  <c r="L311" i="3"/>
  <c r="M311" i="3"/>
  <c r="N311" i="3"/>
  <c r="O311" i="3"/>
  <c r="Y311" i="3"/>
  <c r="C312" i="3"/>
  <c r="D312" i="3"/>
  <c r="E312" i="3"/>
  <c r="F312" i="3"/>
  <c r="G312" i="3"/>
  <c r="H312" i="3"/>
  <c r="I312" i="3"/>
  <c r="J312" i="3"/>
  <c r="K312" i="3"/>
  <c r="L312" i="3"/>
  <c r="M312" i="3"/>
  <c r="N312" i="3"/>
  <c r="O312" i="3"/>
  <c r="Y312" i="3"/>
  <c r="C313" i="3"/>
  <c r="D313" i="3"/>
  <c r="E313" i="3"/>
  <c r="F313" i="3"/>
  <c r="G313" i="3"/>
  <c r="H313" i="3"/>
  <c r="I313" i="3"/>
  <c r="J313" i="3"/>
  <c r="K313" i="3"/>
  <c r="L313" i="3"/>
  <c r="M313" i="3"/>
  <c r="N313" i="3"/>
  <c r="O313" i="3"/>
  <c r="Y313" i="3"/>
  <c r="C314" i="3"/>
  <c r="D314" i="3"/>
  <c r="E314" i="3"/>
  <c r="F314" i="3"/>
  <c r="G314" i="3"/>
  <c r="H314" i="3"/>
  <c r="I314" i="3"/>
  <c r="J314" i="3"/>
  <c r="K314" i="3"/>
  <c r="L314" i="3"/>
  <c r="M314" i="3"/>
  <c r="N314" i="3"/>
  <c r="O314" i="3"/>
  <c r="Y314" i="3"/>
  <c r="C315" i="3"/>
  <c r="D315" i="3"/>
  <c r="E315" i="3"/>
  <c r="F315" i="3"/>
  <c r="G315" i="3"/>
  <c r="H315" i="3"/>
  <c r="I315" i="3"/>
  <c r="J315" i="3"/>
  <c r="K315" i="3"/>
  <c r="L315" i="3"/>
  <c r="M315" i="3"/>
  <c r="N315" i="3"/>
  <c r="O315" i="3"/>
  <c r="Y315" i="3"/>
  <c r="C316" i="3"/>
  <c r="D316" i="3"/>
  <c r="E316" i="3"/>
  <c r="F316" i="3"/>
  <c r="G316" i="3"/>
  <c r="H316" i="3"/>
  <c r="I316" i="3"/>
  <c r="J316" i="3"/>
  <c r="K316" i="3"/>
  <c r="L316" i="3"/>
  <c r="M316" i="3"/>
  <c r="N316" i="3"/>
  <c r="O316" i="3"/>
  <c r="Y316" i="3"/>
  <c r="C317" i="3"/>
  <c r="D317" i="3"/>
  <c r="E317" i="3"/>
  <c r="F317" i="3"/>
  <c r="G317" i="3"/>
  <c r="H317" i="3"/>
  <c r="I317" i="3"/>
  <c r="J317" i="3"/>
  <c r="K317" i="3"/>
  <c r="L317" i="3"/>
  <c r="M317" i="3"/>
  <c r="N317" i="3"/>
  <c r="O317" i="3"/>
  <c r="Y317" i="3"/>
  <c r="C318" i="3"/>
  <c r="D318" i="3"/>
  <c r="E318" i="3"/>
  <c r="F318" i="3"/>
  <c r="G318" i="3"/>
  <c r="H318" i="3"/>
  <c r="I318" i="3"/>
  <c r="J318" i="3"/>
  <c r="K318" i="3"/>
  <c r="L318" i="3"/>
  <c r="M318" i="3"/>
  <c r="N318" i="3"/>
  <c r="O318" i="3"/>
  <c r="Y318" i="3"/>
  <c r="C319" i="3"/>
  <c r="D319" i="3"/>
  <c r="E319" i="3"/>
  <c r="F319" i="3"/>
  <c r="G319" i="3"/>
  <c r="H319" i="3"/>
  <c r="I319" i="3"/>
  <c r="J319" i="3"/>
  <c r="K319" i="3"/>
  <c r="L319" i="3"/>
  <c r="M319" i="3"/>
  <c r="N319" i="3"/>
  <c r="O319" i="3"/>
  <c r="Y319" i="3"/>
  <c r="Y10" i="3"/>
  <c r="E10" i="3"/>
  <c r="O331" i="3"/>
  <c r="F10" i="3"/>
  <c r="C10" i="3"/>
  <c r="P60" i="3" l="1"/>
  <c r="P57" i="3"/>
  <c r="P55" i="3"/>
  <c r="P31" i="3"/>
  <c r="P27" i="3"/>
  <c r="P303" i="3"/>
  <c r="Q222" i="3"/>
  <c r="Q206" i="3"/>
  <c r="Q118" i="3"/>
  <c r="Q33" i="3"/>
  <c r="P265" i="3"/>
  <c r="P241" i="3"/>
  <c r="P237" i="3"/>
  <c r="P225" i="3"/>
  <c r="P121" i="3"/>
  <c r="Q269" i="3"/>
  <c r="Q261" i="3"/>
  <c r="P250" i="3"/>
  <c r="P246" i="3"/>
  <c r="Q237" i="3"/>
  <c r="Q225" i="3"/>
  <c r="P222" i="3"/>
  <c r="Q201" i="3"/>
  <c r="Q121" i="3"/>
  <c r="P118" i="3"/>
  <c r="P292" i="3"/>
  <c r="Q295" i="3"/>
  <c r="Q136" i="3"/>
  <c r="Q132" i="3"/>
  <c r="Q200" i="3"/>
  <c r="Q128" i="3"/>
  <c r="Q124" i="3"/>
  <c r="P65" i="3"/>
  <c r="P52" i="3"/>
  <c r="P48" i="3"/>
  <c r="P44" i="3"/>
  <c r="P272" i="3"/>
  <c r="P17" i="3"/>
  <c r="P319" i="3"/>
  <c r="P119" i="3"/>
  <c r="P63" i="3"/>
  <c r="Q58" i="3"/>
  <c r="Q219" i="3"/>
  <c r="Q207" i="3"/>
  <c r="Q95" i="3"/>
  <c r="Q91" i="3"/>
  <c r="Q79" i="3"/>
  <c r="Q71" i="3"/>
  <c r="Q216" i="3"/>
  <c r="P112" i="3"/>
  <c r="Q14" i="3"/>
  <c r="Q116" i="3"/>
  <c r="P309" i="3"/>
  <c r="P113" i="3"/>
  <c r="P15" i="3"/>
  <c r="P33" i="3"/>
  <c r="P218" i="3"/>
  <c r="P102" i="3"/>
  <c r="P70" i="3"/>
  <c r="P11" i="3"/>
  <c r="Q318" i="3"/>
  <c r="Q298" i="3"/>
  <c r="Q294" i="3"/>
  <c r="Q286" i="3"/>
  <c r="Q270" i="3"/>
  <c r="Q262" i="3"/>
  <c r="Q226" i="3"/>
  <c r="P205" i="3"/>
  <c r="P117" i="3"/>
  <c r="P100" i="3"/>
  <c r="P92" i="3"/>
  <c r="P88" i="3"/>
  <c r="P84" i="3"/>
  <c r="P76" i="3"/>
  <c r="P39" i="3"/>
  <c r="P279" i="3"/>
  <c r="Q239" i="3"/>
  <c r="P219" i="3"/>
  <c r="Q214" i="3"/>
  <c r="Q210" i="3"/>
  <c r="P206" i="3"/>
  <c r="P198" i="3"/>
  <c r="P194" i="3"/>
  <c r="P190" i="3"/>
  <c r="P186" i="3"/>
  <c r="P182" i="3"/>
  <c r="P178" i="3"/>
  <c r="P174" i="3"/>
  <c r="P170" i="3"/>
  <c r="P166" i="3"/>
  <c r="P162" i="3"/>
  <c r="P158" i="3"/>
  <c r="P154" i="3"/>
  <c r="P150" i="3"/>
  <c r="P146" i="3"/>
  <c r="P142" i="3"/>
  <c r="P138" i="3"/>
  <c r="P134" i="3"/>
  <c r="P130" i="3"/>
  <c r="P126" i="3"/>
  <c r="P122" i="3"/>
  <c r="P114" i="3"/>
  <c r="Q113" i="3"/>
  <c r="Q105" i="3"/>
  <c r="P101" i="3"/>
  <c r="P97" i="3"/>
  <c r="P89" i="3"/>
  <c r="P81" i="3"/>
  <c r="P73" i="3"/>
  <c r="Q39" i="3"/>
  <c r="Q319" i="3"/>
  <c r="Q315" i="3"/>
  <c r="Q303" i="3"/>
  <c r="Q292" i="3"/>
  <c r="Q280" i="3"/>
  <c r="Q276" i="3"/>
  <c r="Q256" i="3"/>
  <c r="Q252" i="3"/>
  <c r="Q240" i="3"/>
  <c r="Q232" i="3"/>
  <c r="Q228" i="3"/>
  <c r="Q224" i="3"/>
  <c r="Q203" i="3"/>
  <c r="Q115" i="3"/>
  <c r="P111" i="3"/>
  <c r="P103" i="3"/>
  <c r="Q102" i="3"/>
  <c r="Q98" i="3"/>
  <c r="Q86" i="3"/>
  <c r="Q74" i="3"/>
  <c r="P41" i="3"/>
  <c r="P37" i="3"/>
  <c r="P25" i="3"/>
  <c r="Q11" i="3"/>
  <c r="Q62" i="3"/>
  <c r="P58" i="3"/>
  <c r="Q57" i="3"/>
  <c r="Q49" i="3"/>
  <c r="P34" i="3"/>
  <c r="Q310" i="3"/>
  <c r="Q212" i="3"/>
  <c r="Q199" i="3"/>
  <c r="Q123" i="3"/>
  <c r="P110" i="3"/>
  <c r="P106" i="3"/>
  <c r="Q81" i="3"/>
  <c r="P47" i="3"/>
  <c r="P43" i="3"/>
  <c r="P30" i="3"/>
  <c r="Q306" i="3"/>
  <c r="Q302" i="3"/>
  <c r="Q307" i="3"/>
  <c r="P291" i="3"/>
  <c r="P287" i="3"/>
  <c r="Q278" i="3"/>
  <c r="P259" i="3"/>
  <c r="Q250" i="3"/>
  <c r="Q246" i="3"/>
  <c r="Q242" i="3"/>
  <c r="Q238" i="3"/>
  <c r="Q234" i="3"/>
  <c r="Q204" i="3"/>
  <c r="P120" i="3"/>
  <c r="P115" i="3"/>
  <c r="Q110" i="3"/>
  <c r="Q106" i="3"/>
  <c r="P94" i="3"/>
  <c r="P90" i="3"/>
  <c r="P86" i="3"/>
  <c r="P78" i="3"/>
  <c r="Q47" i="3"/>
  <c r="Q43" i="3"/>
  <c r="P35" i="3"/>
  <c r="Q316" i="3"/>
  <c r="Q304" i="3"/>
  <c r="Q296" i="3"/>
  <c r="Q291" i="3"/>
  <c r="Q287" i="3"/>
  <c r="Q267" i="3"/>
  <c r="Q259" i="3"/>
  <c r="P256" i="3"/>
  <c r="P232" i="3"/>
  <c r="P228" i="3"/>
  <c r="Q205" i="3"/>
  <c r="P201" i="3"/>
  <c r="P197" i="3"/>
  <c r="P193" i="3"/>
  <c r="P189" i="3"/>
  <c r="P185" i="3"/>
  <c r="P181" i="3"/>
  <c r="P177" i="3"/>
  <c r="P173" i="3"/>
  <c r="P169" i="3"/>
  <c r="P165" i="3"/>
  <c r="P161" i="3"/>
  <c r="P157" i="3"/>
  <c r="P153" i="3"/>
  <c r="P149" i="3"/>
  <c r="P145" i="3"/>
  <c r="P141" i="3"/>
  <c r="P137" i="3"/>
  <c r="P133" i="3"/>
  <c r="P129" i="3"/>
  <c r="P125" i="3"/>
  <c r="Q107" i="3"/>
  <c r="P91" i="3"/>
  <c r="P83" i="3"/>
  <c r="P62" i="3"/>
  <c r="P53" i="3"/>
  <c r="Q52" i="3"/>
  <c r="P49" i="3"/>
  <c r="Q48" i="3"/>
  <c r="P40" i="3"/>
  <c r="P301" i="3"/>
  <c r="P297" i="3"/>
  <c r="P54" i="3"/>
  <c r="P45" i="3"/>
  <c r="P32" i="3"/>
  <c r="P28" i="3"/>
  <c r="P19" i="3"/>
  <c r="Q313" i="3"/>
  <c r="P306" i="3"/>
  <c r="Q301" i="3"/>
  <c r="Q297" i="3"/>
  <c r="P285" i="3"/>
  <c r="Q281" i="3"/>
  <c r="P257" i="3"/>
  <c r="Q253" i="3"/>
  <c r="Q245" i="3"/>
  <c r="Q233" i="3"/>
  <c r="P212" i="3"/>
  <c r="Q211" i="3"/>
  <c r="P203" i="3"/>
  <c r="Q202" i="3"/>
  <c r="P109" i="3"/>
  <c r="P105" i="3"/>
  <c r="Q92" i="3"/>
  <c r="Q76" i="3"/>
  <c r="P68" i="3"/>
  <c r="Q63" i="3"/>
  <c r="P50" i="3"/>
  <c r="P42" i="3"/>
  <c r="Q41" i="3"/>
  <c r="Q37" i="3"/>
  <c r="P29" i="3"/>
  <c r="Y321" i="3"/>
  <c r="Q317" i="3"/>
  <c r="P313" i="3"/>
  <c r="Q312" i="3"/>
  <c r="Q308" i="3"/>
  <c r="P305" i="3"/>
  <c r="Q299" i="3"/>
  <c r="P295" i="3"/>
  <c r="P290" i="3"/>
  <c r="Q289" i="3"/>
  <c r="P282" i="3"/>
  <c r="P276" i="3"/>
  <c r="Q275" i="3"/>
  <c r="Q271" i="3"/>
  <c r="P267" i="3"/>
  <c r="Q266" i="3"/>
  <c r="P263" i="3"/>
  <c r="P254" i="3"/>
  <c r="P249" i="3"/>
  <c r="Q248" i="3"/>
  <c r="Q244" i="3"/>
  <c r="Q235" i="3"/>
  <c r="P227" i="3"/>
  <c r="Q217" i="3"/>
  <c r="Q129" i="3"/>
  <c r="Q125" i="3"/>
  <c r="Q111" i="3"/>
  <c r="Q97" i="3"/>
  <c r="Q73" i="3"/>
  <c r="Q68" i="3"/>
  <c r="Q44" i="3"/>
  <c r="Q29" i="3"/>
  <c r="Q19" i="3"/>
  <c r="Q305" i="3"/>
  <c r="Q300" i="3"/>
  <c r="Q290" i="3"/>
  <c r="Q282" i="3"/>
  <c r="Q263" i="3"/>
  <c r="Q258" i="3"/>
  <c r="Q254" i="3"/>
  <c r="Q249" i="3"/>
  <c r="Q236" i="3"/>
  <c r="Q231" i="3"/>
  <c r="Q227" i="3"/>
  <c r="Q223" i="3"/>
  <c r="P213" i="3"/>
  <c r="Q208" i="3"/>
  <c r="P204" i="3"/>
  <c r="Q122" i="3"/>
  <c r="P108" i="3"/>
  <c r="Q103" i="3"/>
  <c r="P99" i="3"/>
  <c r="Q89" i="3"/>
  <c r="P85" i="3"/>
  <c r="Q84" i="3"/>
  <c r="P80" i="3"/>
  <c r="P75" i="3"/>
  <c r="Q55" i="3"/>
  <c r="Q50" i="3"/>
  <c r="Q45" i="3"/>
  <c r="P36" i="3"/>
  <c r="Q35" i="3"/>
  <c r="Q26" i="3"/>
  <c r="P21" i="3"/>
  <c r="P315" i="3"/>
  <c r="Q314" i="3"/>
  <c r="P278" i="3"/>
  <c r="Q277" i="3"/>
  <c r="Q273" i="3"/>
  <c r="P269" i="3"/>
  <c r="Q268" i="3"/>
  <c r="Q264" i="3"/>
  <c r="Q255" i="3"/>
  <c r="P242" i="3"/>
  <c r="Q241" i="3"/>
  <c r="P220" i="3"/>
  <c r="Q218" i="3"/>
  <c r="P214" i="3"/>
  <c r="Q209" i="3"/>
  <c r="Q99" i="3"/>
  <c r="Q94" i="3"/>
  <c r="Q90" i="3"/>
  <c r="Q70" i="3"/>
  <c r="Q65" i="3"/>
  <c r="Q60" i="3"/>
  <c r="Q36" i="3"/>
  <c r="P311" i="3"/>
  <c r="Q279" i="3"/>
  <c r="P274" i="3"/>
  <c r="P210" i="3"/>
  <c r="Q66" i="3"/>
  <c r="Q31" i="3"/>
  <c r="Q22" i="3"/>
  <c r="P284" i="3"/>
  <c r="P261" i="3"/>
  <c r="Q260" i="3"/>
  <c r="P252" i="3"/>
  <c r="Q251" i="3"/>
  <c r="P247" i="3"/>
  <c r="Q243" i="3"/>
  <c r="P234" i="3"/>
  <c r="Q220" i="3"/>
  <c r="Q215" i="3"/>
  <c r="Q119" i="3"/>
  <c r="Q114" i="3"/>
  <c r="Q18" i="3"/>
  <c r="P317" i="3"/>
  <c r="P312" i="3"/>
  <c r="Q311" i="3"/>
  <c r="P308" i="3"/>
  <c r="P299" i="3"/>
  <c r="P294" i="3"/>
  <c r="Q293" i="3"/>
  <c r="P289" i="3"/>
  <c r="Q288" i="3"/>
  <c r="Q274" i="3"/>
  <c r="P271" i="3"/>
  <c r="Q265" i="3"/>
  <c r="P244" i="3"/>
  <c r="P239" i="3"/>
  <c r="Q221" i="3"/>
  <c r="P216" i="3"/>
  <c r="Q140" i="3"/>
  <c r="Q87" i="3"/>
  <c r="Q82" i="3"/>
  <c r="P38" i="3"/>
  <c r="Q28" i="3"/>
  <c r="P283" i="3"/>
  <c r="P223" i="3"/>
  <c r="P207" i="3"/>
  <c r="P116" i="3"/>
  <c r="P107" i="3"/>
  <c r="P98" i="3"/>
  <c r="P93" i="3"/>
  <c r="P79" i="3"/>
  <c r="P74" i="3"/>
  <c r="P69" i="3"/>
  <c r="P64" i="3"/>
  <c r="P59" i="3"/>
  <c r="P20" i="3"/>
  <c r="P280" i="3"/>
  <c r="P229" i="3"/>
  <c r="P199" i="3"/>
  <c r="P195" i="3"/>
  <c r="P191" i="3"/>
  <c r="P187" i="3"/>
  <c r="P183" i="3"/>
  <c r="P179" i="3"/>
  <c r="P175" i="3"/>
  <c r="P171" i="3"/>
  <c r="P167" i="3"/>
  <c r="P163" i="3"/>
  <c r="P159" i="3"/>
  <c r="P155" i="3"/>
  <c r="P151" i="3"/>
  <c r="P147" i="3"/>
  <c r="P143" i="3"/>
  <c r="P139" i="3"/>
  <c r="P135" i="3"/>
  <c r="P131" i="3"/>
  <c r="P127" i="3"/>
  <c r="P123" i="3"/>
  <c r="P104" i="3"/>
  <c r="P95" i="3"/>
  <c r="P71" i="3"/>
  <c r="P66" i="3"/>
  <c r="P61" i="3"/>
  <c r="P56" i="3"/>
  <c r="P51" i="3"/>
  <c r="P46" i="3"/>
  <c r="P12" i="3"/>
  <c r="P235" i="3"/>
  <c r="P230" i="3"/>
  <c r="P200" i="3"/>
  <c r="P196" i="3"/>
  <c r="P192" i="3"/>
  <c r="P188" i="3"/>
  <c r="P184" i="3"/>
  <c r="P180" i="3"/>
  <c r="P176" i="3"/>
  <c r="P172" i="3"/>
  <c r="P168" i="3"/>
  <c r="P164" i="3"/>
  <c r="P160" i="3"/>
  <c r="P156" i="3"/>
  <c r="P152" i="3"/>
  <c r="P148" i="3"/>
  <c r="P144" i="3"/>
  <c r="P140" i="3"/>
  <c r="P136" i="3"/>
  <c r="P132" i="3"/>
  <c r="P128" i="3"/>
  <c r="P124" i="3"/>
  <c r="P96" i="3"/>
  <c r="P87" i="3"/>
  <c r="P82" i="3"/>
  <c r="P77" i="3"/>
  <c r="P72" i="3"/>
  <c r="P67" i="3"/>
  <c r="P13" i="3"/>
  <c r="Q257" i="3"/>
  <c r="Q229" i="3"/>
  <c r="Q24" i="3"/>
  <c r="P24" i="3"/>
  <c r="Q309" i="3"/>
  <c r="Q247" i="3"/>
  <c r="Q230" i="3"/>
  <c r="P310" i="3"/>
  <c r="P300" i="3"/>
  <c r="P288" i="3"/>
  <c r="P275" i="3"/>
  <c r="P266" i="3"/>
  <c r="P258" i="3"/>
  <c r="P248" i="3"/>
  <c r="P238" i="3"/>
  <c r="P231" i="3"/>
  <c r="P221" i="3"/>
  <c r="Q198" i="3"/>
  <c r="Q194" i="3"/>
  <c r="Q190" i="3"/>
  <c r="Q186" i="3"/>
  <c r="Q182" i="3"/>
  <c r="Q178" i="3"/>
  <c r="Q174" i="3"/>
  <c r="Q170" i="3"/>
  <c r="Q166" i="3"/>
  <c r="Q162" i="3"/>
  <c r="Q158" i="3"/>
  <c r="Q154" i="3"/>
  <c r="Q150" i="3"/>
  <c r="Q146" i="3"/>
  <c r="Q142" i="3"/>
  <c r="Q138" i="3"/>
  <c r="Q134" i="3"/>
  <c r="Q130" i="3"/>
  <c r="Q126" i="3"/>
  <c r="P314" i="3"/>
  <c r="P302" i="3"/>
  <c r="P293" i="3"/>
  <c r="P277" i="3"/>
  <c r="P268" i="3"/>
  <c r="P260" i="3"/>
  <c r="P251" i="3"/>
  <c r="P240" i="3"/>
  <c r="P233" i="3"/>
  <c r="Q195" i="3"/>
  <c r="Q191" i="3"/>
  <c r="Q187" i="3"/>
  <c r="Q183" i="3"/>
  <c r="Q179" i="3"/>
  <c r="Q175" i="3"/>
  <c r="Q171" i="3"/>
  <c r="Q167" i="3"/>
  <c r="Q163" i="3"/>
  <c r="Q159" i="3"/>
  <c r="Q155" i="3"/>
  <c r="Q151" i="3"/>
  <c r="Q147" i="3"/>
  <c r="Q143" i="3"/>
  <c r="Q139" i="3"/>
  <c r="Q135" i="3"/>
  <c r="Q131" i="3"/>
  <c r="Q127" i="3"/>
  <c r="Q108" i="3"/>
  <c r="P316" i="3"/>
  <c r="P304" i="3"/>
  <c r="P296" i="3"/>
  <c r="P281" i="3"/>
  <c r="P270" i="3"/>
  <c r="P262" i="3"/>
  <c r="P253" i="3"/>
  <c r="P243" i="3"/>
  <c r="P215" i="3"/>
  <c r="Q213" i="3"/>
  <c r="Q196" i="3"/>
  <c r="Q192" i="3"/>
  <c r="Q188" i="3"/>
  <c r="Q184" i="3"/>
  <c r="Q180" i="3"/>
  <c r="Q176" i="3"/>
  <c r="Q172" i="3"/>
  <c r="Q168" i="3"/>
  <c r="Q164" i="3"/>
  <c r="Q160" i="3"/>
  <c r="Q156" i="3"/>
  <c r="Q152" i="3"/>
  <c r="Q148" i="3"/>
  <c r="Q144" i="3"/>
  <c r="Q285" i="3"/>
  <c r="Q284" i="3"/>
  <c r="Q272" i="3"/>
  <c r="Q100" i="3"/>
  <c r="Q283" i="3"/>
  <c r="P318" i="3"/>
  <c r="P307" i="3"/>
  <c r="P298" i="3"/>
  <c r="P286" i="3"/>
  <c r="P273" i="3"/>
  <c r="P264" i="3"/>
  <c r="P255" i="3"/>
  <c r="P245" i="3"/>
  <c r="P226" i="3"/>
  <c r="P217" i="3"/>
  <c r="Q197" i="3"/>
  <c r="Q193" i="3"/>
  <c r="Q189" i="3"/>
  <c r="Q185" i="3"/>
  <c r="Q181" i="3"/>
  <c r="Q177" i="3"/>
  <c r="Q173" i="3"/>
  <c r="Q169" i="3"/>
  <c r="Q165" i="3"/>
  <c r="Q161" i="3"/>
  <c r="Q157" i="3"/>
  <c r="Q153" i="3"/>
  <c r="Q149" i="3"/>
  <c r="Q145" i="3"/>
  <c r="Q141" i="3"/>
  <c r="Q137" i="3"/>
  <c r="Q133" i="3"/>
  <c r="P236" i="3"/>
  <c r="P224" i="3"/>
  <c r="P211" i="3"/>
  <c r="Q120" i="3"/>
  <c r="Q112" i="3"/>
  <c r="Q104" i="3"/>
  <c r="Q96" i="3"/>
  <c r="Q88" i="3"/>
  <c r="Q80" i="3"/>
  <c r="Q72" i="3"/>
  <c r="Q64" i="3"/>
  <c r="Q56" i="3"/>
  <c r="P202" i="3"/>
  <c r="Q16" i="3"/>
  <c r="P16" i="3"/>
  <c r="Q83" i="3"/>
  <c r="Q75" i="3"/>
  <c r="Q67" i="3"/>
  <c r="Q59" i="3"/>
  <c r="Q51" i="3"/>
  <c r="P208" i="3"/>
  <c r="Q117" i="3"/>
  <c r="Q109" i="3"/>
  <c r="Q101" i="3"/>
  <c r="Q93" i="3"/>
  <c r="Q85" i="3"/>
  <c r="Q77" i="3"/>
  <c r="Q69" i="3"/>
  <c r="Q61" i="3"/>
  <c r="Q53" i="3"/>
  <c r="P209" i="3"/>
  <c r="Q78" i="3"/>
  <c r="Q54" i="3"/>
  <c r="Q40" i="3"/>
  <c r="Q32" i="3"/>
  <c r="P26" i="3"/>
  <c r="Q25" i="3"/>
  <c r="P18" i="3"/>
  <c r="Q17" i="3"/>
  <c r="Q42" i="3"/>
  <c r="Q34" i="3"/>
  <c r="Q27" i="3"/>
  <c r="Q20" i="3"/>
  <c r="Q12" i="3"/>
  <c r="P22" i="3"/>
  <c r="Q21" i="3"/>
  <c r="P14" i="3"/>
  <c r="Q13" i="3"/>
  <c r="Q46" i="3"/>
  <c r="Q38" i="3"/>
  <c r="Q30" i="3"/>
  <c r="Q23" i="3"/>
  <c r="Q15" i="3"/>
  <c r="R319" i="1" l="1"/>
  <c r="R318" i="1"/>
  <c r="R317" i="1"/>
  <c r="R316" i="1"/>
  <c r="R315" i="1"/>
  <c r="R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64" i="1"/>
  <c r="R165" i="1"/>
  <c r="R166" i="1"/>
  <c r="R167" i="1"/>
  <c r="R168" i="1"/>
  <c r="R10" i="1"/>
  <c r="R323" i="1" l="1"/>
  <c r="D29" i="4" l="1"/>
  <c r="D30" i="4"/>
  <c r="F13" i="5"/>
  <c r="E13" i="5"/>
  <c r="E12" i="5"/>
  <c r="E11" i="5"/>
  <c r="B5" i="4"/>
  <c r="B6" i="5"/>
  <c r="G19" i="5"/>
  <c r="G15" i="4" l="1"/>
  <c r="E14" i="5"/>
  <c r="G28" i="4"/>
  <c r="G27" i="4"/>
  <c r="G26" i="4"/>
  <c r="G25" i="4"/>
  <c r="G24" i="4"/>
  <c r="G23" i="4"/>
  <c r="G22" i="4"/>
  <c r="G21" i="4"/>
  <c r="G20" i="4"/>
  <c r="L19" i="4"/>
  <c r="G19" i="4"/>
  <c r="L18" i="4"/>
  <c r="G18" i="4"/>
  <c r="L17" i="4"/>
  <c r="G17" i="4"/>
  <c r="L16" i="4"/>
  <c r="G16" i="4"/>
  <c r="L15" i="4"/>
  <c r="G29" i="4" l="1"/>
  <c r="L29" i="4" s="1"/>
  <c r="E15" i="5" l="1"/>
  <c r="C5" i="3" l="1"/>
  <c r="O336" i="3" l="1"/>
  <c r="G10" i="3"/>
  <c r="H10" i="3"/>
  <c r="I10" i="3"/>
  <c r="J10" i="3"/>
  <c r="K10" i="3"/>
  <c r="L10" i="3"/>
  <c r="M10" i="3"/>
  <c r="N10" i="3"/>
  <c r="O10" i="3"/>
  <c r="D10" i="3"/>
  <c r="P320" i="3"/>
  <c r="O320" i="3"/>
  <c r="P10" i="3" l="1"/>
  <c r="Q10" i="3"/>
  <c r="N321" i="3"/>
  <c r="O321" i="3"/>
  <c r="V321" i="3"/>
  <c r="W321" i="3"/>
  <c r="O346" i="3" s="1"/>
  <c r="O347" i="3" s="1"/>
  <c r="P323" i="1"/>
  <c r="K323" i="1" s="1"/>
  <c r="O343" i="3" l="1"/>
  <c r="O341" i="3"/>
  <c r="R326" i="3"/>
  <c r="S333" i="3" s="1"/>
  <c r="AA333" i="3" s="1"/>
  <c r="P338" i="1"/>
  <c r="C341" i="1" s="1"/>
  <c r="G30" i="4"/>
  <c r="E16" i="5"/>
  <c r="G16" i="5"/>
  <c r="R15" i="5" s="1"/>
  <c r="P328" i="1"/>
  <c r="O331" i="1" s="1"/>
  <c r="O323" i="1"/>
  <c r="O326" i="1" s="1"/>
  <c r="C340" i="1" l="1"/>
  <c r="G31" i="4"/>
  <c r="E17" i="5" s="1"/>
  <c r="O333" i="3"/>
  <c r="O334" i="3"/>
  <c r="O328" i="3"/>
  <c r="O330" i="3"/>
  <c r="O332" i="3"/>
  <c r="S327" i="3"/>
  <c r="AA327" i="3" s="1"/>
  <c r="S329" i="3"/>
  <c r="AA329" i="3" s="1"/>
  <c r="O327" i="3"/>
  <c r="O329" i="3"/>
  <c r="S335" i="3"/>
  <c r="S334" i="3"/>
  <c r="AA334" i="3" s="1"/>
  <c r="S330" i="3"/>
  <c r="S328" i="3"/>
  <c r="AA328" i="3" s="1"/>
  <c r="AA330" i="3" l="1"/>
  <c r="L323" i="1"/>
  <c r="J36" i="2"/>
  <c r="AA335" i="3" l="1"/>
  <c r="O348" i="3" s="1"/>
  <c r="O345" i="3"/>
  <c r="O342" i="3"/>
  <c r="S332" i="3"/>
  <c r="B5" i="2"/>
  <c r="D37" i="2" l="1"/>
  <c r="O326" i="3" l="1"/>
  <c r="T321" i="1"/>
  <c r="J37" i="2"/>
  <c r="J16" i="2"/>
  <c r="O33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Hiendlmeier, Sabine (carmen-ev)</author>
  </authors>
  <commentList>
    <comment ref="B14" authorId="0" shapeId="0" xr:uid="{15158F87-247F-4853-BCB1-28765463AACC}">
      <text>
        <r>
          <rPr>
            <sz val="9"/>
            <color indexed="81"/>
            <rFont val="Tahoma"/>
            <family val="2"/>
          </rPr>
          <t>Alternativ Außendurchmesser Innenrohr!</t>
        </r>
      </text>
    </comment>
    <comment ref="C14" authorId="0" shapeId="0" xr:uid="{39454D61-52AB-477D-B691-B137B05DEE52}">
      <text>
        <r>
          <rPr>
            <sz val="9"/>
            <color indexed="81"/>
            <rFont val="Tahoma"/>
            <family val="2"/>
          </rPr>
          <t>Rohrmeter!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tc={ECF942DC-9A94-4C89-AADD-C2429214BF7D}</author>
    <author>Hiendlmeier, Sabine (carmen-ev)</author>
  </authors>
  <commentList>
    <comment ref="Z333" authorId="0" shapeId="0" xr:uid="{ECF942DC-9A94-4C89-AADD-C2429214BF7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Primärenergiebezogene Emissionsfaktoren der Stromerzeugung aus Photovoltaik: 57 g/kWh</t>
      </text>
    </comment>
    <comment ref="R336" authorId="1" shapeId="0" xr:uid="{00000000-0006-0000-0200-000001000000}">
      <text>
        <r>
          <rPr>
            <sz val="9"/>
            <color indexed="81"/>
            <rFont val="Tahoma"/>
            <family val="2"/>
          </rPr>
          <t xml:space="preserve">evtl. Korrektur durch TFZ beachten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Hiendlmeier, Sabine (carmen-ev)</author>
  </authors>
  <commentList>
    <comment ref="G14" authorId="0" shapeId="0" xr:uid="{CF98B7F4-E6EF-486F-95AC-F131FB9C544B}">
      <text>
        <r>
          <rPr>
            <sz val="9"/>
            <color indexed="81"/>
            <rFont val="Tahoma"/>
            <family val="2"/>
          </rPr>
          <t xml:space="preserve">Hier anerkannten Wert Nach Plausiprüfung Anlage_E eintragen!
</t>
        </r>
      </text>
    </comment>
    <comment ref="G15" authorId="0" shapeId="0" xr:uid="{02270ED3-FA30-4712-8E91-344DF758586D}">
      <text>
        <r>
          <rPr>
            <sz val="9"/>
            <color indexed="81"/>
            <rFont val="Tahoma"/>
            <family val="2"/>
          </rPr>
          <t>Sofern Korrekturen bei den beantragten Werten vorgenommen werden müssen (z.B. Netzlänge, Betriebszeit oder U-Wert), muss der Begutachter die neuen Netzverluste durch eine Spiegelung der Anlage N berechnen und hier den Wert eintragen. Bei Korrekturbedarf ist dieser im Bemerkungsfeld ausführlich zu begründen</t>
        </r>
      </text>
    </comment>
  </commentList>
</comments>
</file>

<file path=xl/sharedStrings.xml><?xml version="1.0" encoding="utf-8"?>
<sst xmlns="http://schemas.openxmlformats.org/spreadsheetml/2006/main" count="361" uniqueCount="284">
  <si>
    <t xml:space="preserve"> </t>
  </si>
  <si>
    <t>Gleichzeitigkeitsfaktor für das Gesamtprojekt</t>
  </si>
  <si>
    <t>Ort, Datum</t>
  </si>
  <si>
    <r>
      <t xml:space="preserve">Nr. </t>
    </r>
    <r>
      <rPr>
        <vertAlign val="superscript"/>
        <sz val="10"/>
        <rFont val="Arial Narrow"/>
        <family val="2"/>
      </rPr>
      <t>1)</t>
    </r>
  </si>
  <si>
    <t>Summe Heizlast unter Berücksichtigung des Gleichzeitigkeitsfaktors</t>
  </si>
  <si>
    <t>1)</t>
  </si>
  <si>
    <t>Bitte diese Nummer (oder ggf. die gleiche Bezeichnung) auf dem Lageplan zur Kennzeichnung verwenden.</t>
  </si>
  <si>
    <t>(bitte Angabe mit zwei Kommastellen)</t>
  </si>
  <si>
    <t>Technische Angaben</t>
  </si>
  <si>
    <t>%</t>
  </si>
  <si>
    <t>Brennstoff Biomasse</t>
  </si>
  <si>
    <t>-</t>
  </si>
  <si>
    <t>Holzhackschnitzel</t>
  </si>
  <si>
    <t>Pellets</t>
  </si>
  <si>
    <t>MWh/t</t>
  </si>
  <si>
    <t>Brennstoff fossil</t>
  </si>
  <si>
    <t>Heizöl</t>
  </si>
  <si>
    <t>Erdgas</t>
  </si>
  <si>
    <t>Heizwert fossiler Brennstoff</t>
  </si>
  <si>
    <t>mittlerer thermischer Jahresnutzungsgrad (Biomassekessel)</t>
  </si>
  <si>
    <t>mittlerer thermischer Jahresnutzungsgrad (fossile(r) Kessel)</t>
  </si>
  <si>
    <t>Arbeitsaufwand</t>
  </si>
  <si>
    <t>h/a</t>
  </si>
  <si>
    <t>Lagerkapazität Biomassebrennstoff in % des Jahresbedarfs</t>
  </si>
  <si>
    <r>
      <t>m</t>
    </r>
    <r>
      <rPr>
        <vertAlign val="superscript"/>
        <sz val="10"/>
        <color indexed="8"/>
        <rFont val="Arial"/>
        <family val="2"/>
      </rPr>
      <t>2</t>
    </r>
  </si>
  <si>
    <r>
      <t>m</t>
    </r>
    <r>
      <rPr>
        <vertAlign val="superscript"/>
        <sz val="10"/>
        <color indexed="8"/>
        <rFont val="Arial"/>
        <family val="2"/>
      </rPr>
      <t>3</t>
    </r>
  </si>
  <si>
    <t>Angaben zu Preisen und Kosten</t>
  </si>
  <si>
    <t>netto</t>
  </si>
  <si>
    <t>brutto</t>
  </si>
  <si>
    <t>€/kWh</t>
  </si>
  <si>
    <t>Mittlerer Brennstoffpreis Biomasse</t>
  </si>
  <si>
    <t>€/t</t>
  </si>
  <si>
    <t>mittlerer Stundenlohn</t>
  </si>
  <si>
    <t>€/h</t>
  </si>
  <si>
    <t>Kosten für Ascheentsorgung</t>
  </si>
  <si>
    <t>€/a</t>
  </si>
  <si>
    <t>Kosten für Staub-/Emissionsmessungen sowie Kaminkehrer</t>
  </si>
  <si>
    <t>Kosten für Versicherung</t>
  </si>
  <si>
    <t>Kosten für Verwaltung, Betriebsführung</t>
  </si>
  <si>
    <t>€</t>
  </si>
  <si>
    <t>Netz- und Anschlusskostenbeiträge</t>
  </si>
  <si>
    <t>Angaben zur Kostenstruktur und Wirtschaftlichkeitsberechnung</t>
  </si>
  <si>
    <t>Briketts</t>
  </si>
  <si>
    <t>Heizlast des Abnehmers (kW)</t>
  </si>
  <si>
    <t>Baujahr der bestehenden Heizungs-anlagen</t>
  </si>
  <si>
    <t>Kalkulatorischer Zinssatz Eigenkapital</t>
  </si>
  <si>
    <t xml:space="preserve">Preis für </t>
  </si>
  <si>
    <t>Zinssatz für eingesetzte Fremdmittel (Kredite)</t>
  </si>
  <si>
    <t>bisheriger jährl. Brennstoffverbrauch (Brennstoff u. Menge
z. B. 5.000 l Heizöl)</t>
  </si>
  <si>
    <t>Summe der in obiger Aufstellung nicht berücksichtigten Kosten</t>
  </si>
  <si>
    <t>Summe Heizlast bzw. prognostizierter Jahresenergiebedarf (JEB)</t>
  </si>
  <si>
    <t>Dropdown</t>
  </si>
  <si>
    <t>Bestand</t>
  </si>
  <si>
    <t>Neubau</t>
  </si>
  <si>
    <t>Beheizte Fläche (m²)</t>
  </si>
  <si>
    <t>Standard bis 1918</t>
  </si>
  <si>
    <t>Standard 1919-1948</t>
  </si>
  <si>
    <t>Standard 1949 - 1978</t>
  </si>
  <si>
    <t>Fertighaus 1969 - 1978</t>
  </si>
  <si>
    <t>Standard 1979 - 1994</t>
  </si>
  <si>
    <t>Standard 1995 - 2009</t>
  </si>
  <si>
    <t>Quelle: IWU</t>
  </si>
  <si>
    <t>Gebäudezustand
(Dämmung)</t>
  </si>
  <si>
    <t>Gebäude-
bestand,
Neubau oder Prozesswärme</t>
  </si>
  <si>
    <t>Prozesswärme</t>
  </si>
  <si>
    <t>Bebaute Fläche Heizhaus</t>
  </si>
  <si>
    <t>Umbautes Volumen Heizhaus</t>
  </si>
  <si>
    <t>Bebaute Fläche Biomassebrennstofflager</t>
  </si>
  <si>
    <t>Umbautes Volumen Biomassebrennstofflager</t>
  </si>
  <si>
    <t>Eigentümer, Straße, Hausnr.</t>
  </si>
  <si>
    <t>voraussichtl. Beginn der Wärme-abnahme (Monat/Jahr)</t>
  </si>
  <si>
    <r>
      <t xml:space="preserve">         Wärmebelegungsdichte</t>
    </r>
    <r>
      <rPr>
        <sz val="10"/>
        <rFont val="Arial"/>
        <family val="2"/>
      </rPr>
      <t xml:space="preserve"> </t>
    </r>
    <r>
      <rPr>
        <u/>
        <sz val="10"/>
        <rFont val="Arial"/>
        <family val="2"/>
      </rPr>
      <t>Wärmetrasse neu</t>
    </r>
    <r>
      <rPr>
        <sz val="10"/>
        <rFont val="Arial"/>
        <family val="2"/>
      </rPr>
      <t xml:space="preserve"> (nach diesen Angaben):</t>
    </r>
  </si>
  <si>
    <r>
      <t xml:space="preserve">Länge der </t>
    </r>
    <r>
      <rPr>
        <b/>
        <u/>
        <sz val="10"/>
        <rFont val="Arial"/>
        <family val="2"/>
      </rPr>
      <t>neu</t>
    </r>
    <r>
      <rPr>
        <sz val="10"/>
        <rFont val="Arial"/>
        <family val="2"/>
      </rPr>
      <t xml:space="preserve"> verlegten Wärmetrasse zwischen freistehenden Gebäuden (Angabe</t>
    </r>
    <r>
      <rPr>
        <b/>
        <sz val="10"/>
        <rFont val="Arial"/>
        <family val="2"/>
      </rPr>
      <t xml:space="preserve"> in Meter</t>
    </r>
    <r>
      <rPr>
        <sz val="10"/>
        <rFont val="Arial"/>
        <family val="2"/>
      </rPr>
      <t>)</t>
    </r>
  </si>
  <si>
    <t>Flüssiggas</t>
  </si>
  <si>
    <t>Nutzungsgrad der bestehenden Anlage (%)</t>
  </si>
  <si>
    <t>halmgutartiger Brennstoff</t>
  </si>
  <si>
    <t>MWh/Srm</t>
  </si>
  <si>
    <t>Alle Angaben zu Preisen und Kosten (brutto oder netto?)</t>
  </si>
  <si>
    <t>Dieses Formular ist mit der EDV auszufüllen, auszudrucken und unterschrieben dem Förderantrag beizufügen.</t>
  </si>
  <si>
    <r>
      <t>Antragsteller/</t>
    </r>
    <r>
      <rPr>
        <b/>
        <sz val="8"/>
        <rFont val="Arial"/>
        <family val="2"/>
      </rPr>
      <t xml:space="preserve">Projektbezeichnung </t>
    </r>
    <r>
      <rPr>
        <sz val="8"/>
        <rFont val="Arial"/>
        <family val="2"/>
      </rPr>
      <t>(z. B.</t>
    </r>
    <r>
      <rPr>
        <b/>
        <sz val="8"/>
        <rFont val="Arial"/>
        <family val="2"/>
      </rPr>
      <t xml:space="preserve"> BMH XY</t>
    </r>
    <r>
      <rPr>
        <sz val="8"/>
        <rFont val="Arial"/>
        <family val="2"/>
      </rPr>
      <t>)</t>
    </r>
  </si>
  <si>
    <t xml:space="preserve">Ort, Datum </t>
  </si>
  <si>
    <r>
      <t>Antragsteller/</t>
    </r>
    <r>
      <rPr>
        <b/>
        <sz val="8"/>
        <rFont val="Arial"/>
        <family val="2"/>
      </rPr>
      <t>Projektbezeichnung</t>
    </r>
    <r>
      <rPr>
        <sz val="8"/>
        <rFont val="Arial"/>
        <family val="2"/>
      </rPr>
      <t xml:space="preserve"> (z. B. </t>
    </r>
    <r>
      <rPr>
        <b/>
        <sz val="8"/>
        <rFont val="Arial"/>
        <family val="2"/>
      </rPr>
      <t>BMH XY</t>
    </r>
    <r>
      <rPr>
        <sz val="8"/>
        <rFont val="Arial"/>
        <family val="2"/>
      </rPr>
      <t>)</t>
    </r>
  </si>
  <si>
    <t>Übersicht Energiebedarfskalkulation (Heizlast und Jahresenergiebedarf)</t>
  </si>
  <si>
    <t>progn. 
Jahres-energiebedarf  (MWh/a)</t>
  </si>
  <si>
    <t>Nutzungsart 
(z. B. Wohnhaus, Schule, KKH, etc.)</t>
  </si>
  <si>
    <r>
      <t xml:space="preserve">Bitte beachten Sie, dass </t>
    </r>
    <r>
      <rPr>
        <u/>
        <sz val="10"/>
        <rFont val="Arial"/>
        <family val="2"/>
      </rPr>
      <t>alle Angaben Pflichtangaben</t>
    </r>
    <r>
      <rPr>
        <sz val="10"/>
        <rFont val="Arial"/>
        <family val="2"/>
      </rPr>
      <t xml:space="preserve"> sind, ohne die eine Antragsbearbeitung nicht möglich ist!</t>
    </r>
  </si>
  <si>
    <t>Berechnungsmethode der Heizlast bzw. des Jahresenergiebedarfs angeben 
(z. B. bisheriger Brennstoffverbrauch,
DIN 12831, typ. Volllaststunden, 
EnEV,  ...)</t>
  </si>
  <si>
    <t xml:space="preserve">kWh/a </t>
  </si>
  <si>
    <t>zu erzeugende Wärmemenge</t>
  </si>
  <si>
    <t>Kalkulierte jährliche Verluste Wärmetrasse (Angabe in MWh)</t>
  </si>
  <si>
    <t>Plausibilitätsprüfung Energiebedarfskalkulation (Anlage E)</t>
  </si>
  <si>
    <t>fachliche Begutachtung durch C.A.R.M.E.N. e.V.</t>
  </si>
  <si>
    <t xml:space="preserve">Sachbearbeiter: </t>
  </si>
  <si>
    <t>Spiegelung Anlage E - bei Versand der Stellungnahme ausblenden!!!</t>
  </si>
  <si>
    <t>Hilfestellung - ausblenden!!!!!</t>
  </si>
  <si>
    <t>Angaben Wärmeabnehmer laut Projektantrag</t>
  </si>
  <si>
    <t>Plausibilitätsprüfung Wärmeabnehmer</t>
  </si>
  <si>
    <t>von fachlicher Stelle anerkannt</t>
  </si>
  <si>
    <t>Wärmebedarf 
(kWh/m²)</t>
  </si>
  <si>
    <t>Volllast-stunden (h]</t>
  </si>
  <si>
    <t>Wärme-abnahme 
 2-Jahres-Frist erfüllt?</t>
  </si>
  <si>
    <t>Energie-bedarfs-nachweis plausibel?</t>
  </si>
  <si>
    <t>Begründung Korrektur</t>
  </si>
  <si>
    <t>Gebäudetyp</t>
  </si>
  <si>
    <t>&gt; 250</t>
  </si>
  <si>
    <t>ja</t>
  </si>
  <si>
    <t>erfüllt</t>
  </si>
  <si>
    <t>nein</t>
  </si>
  <si>
    <t>nicht erfüllt</t>
  </si>
  <si>
    <t>Eigenversorgung</t>
  </si>
  <si>
    <t>wird nachgereicht</t>
  </si>
  <si>
    <t>Summe Heizlast bzw. JEB</t>
  </si>
  <si>
    <t>Weitere Angaben laut Projektantrag</t>
  </si>
  <si>
    <t>Plausibilitätsprüfung /ggf. Korrektur</t>
  </si>
  <si>
    <t>Gleichzeitigkeitsfaktor (GZF)</t>
  </si>
  <si>
    <t>Verluste Wärmetrasse</t>
  </si>
  <si>
    <t>förderrelevante Kennzahlen</t>
  </si>
  <si>
    <t>Bemerkung</t>
  </si>
  <si>
    <t>Wärmebelegungsdichte (Trasse neu)</t>
  </si>
  <si>
    <t>Schlussbemerkung</t>
  </si>
  <si>
    <t>davon sonstige Wärmeerzeuger</t>
  </si>
  <si>
    <t xml:space="preserve">Hilfsenergiebedarf (Strombedarf inkl. Netzbetrieb) </t>
  </si>
  <si>
    <t>davon Stromfremdbezug</t>
  </si>
  <si>
    <t>Strompreis Netzbezug</t>
  </si>
  <si>
    <r>
      <rPr>
        <i/>
        <sz val="10"/>
        <rFont val="Arial"/>
        <family val="2"/>
      </rPr>
      <t xml:space="preserve">ggf. </t>
    </r>
    <r>
      <rPr>
        <sz val="10"/>
        <rFont val="Arial"/>
        <family val="2"/>
      </rPr>
      <t>Gestehungskosten für eigenproduzierten Strom (Power to Heat)</t>
    </r>
  </si>
  <si>
    <r>
      <rPr>
        <i/>
        <sz val="10"/>
        <rFont val="Arial"/>
        <family val="2"/>
      </rPr>
      <t>ggf.</t>
    </r>
    <r>
      <rPr>
        <sz val="10"/>
        <rFont val="Arial"/>
        <family val="2"/>
      </rPr>
      <t xml:space="preserve"> Preis für zugekaufte Abwärme</t>
    </r>
  </si>
  <si>
    <t>AUSBLENDEN</t>
  </si>
  <si>
    <t>ca. Heizwärme-bedarf (kWh/m²*a)</t>
  </si>
  <si>
    <t>mittlerer Heizwert Biomasse (Einheit angeben - J 14!)</t>
  </si>
  <si>
    <t>Rechtsverbindliche Unterschrift Antragsteller/in</t>
  </si>
  <si>
    <t>von C.A.R.M.E.N. anerkannt</t>
  </si>
  <si>
    <t>progn. 
Jahresenergie-bedarf  (MWh/a)</t>
  </si>
  <si>
    <t>Leistung beantragte/r Biomassekessel</t>
  </si>
  <si>
    <t>Unterschrift, Stempel Ing.büro/Energieberater/sachkundiger Fachunternehmer</t>
  </si>
  <si>
    <t>Sanierungsfall</t>
  </si>
  <si>
    <r>
      <t>vom TFZ anerkannte förderrelevante Länge 
Wärmetrasse</t>
    </r>
    <r>
      <rPr>
        <sz val="12"/>
        <rFont val="Arial"/>
        <family val="2"/>
      </rPr>
      <t xml:space="preserve"> </t>
    </r>
  </si>
  <si>
    <t>2.3 Vorlage 06235 Stand: 21.01.2019</t>
  </si>
  <si>
    <t>2)</t>
  </si>
  <si>
    <r>
      <t xml:space="preserve">progn. 
Jahres-energiebedarf  (MWh/a) </t>
    </r>
    <r>
      <rPr>
        <b/>
        <vertAlign val="superscript"/>
        <sz val="10"/>
        <rFont val="Arial Narrow"/>
        <family val="2"/>
      </rPr>
      <t>2)</t>
    </r>
  </si>
  <si>
    <t>unterzeichn.
Wärmeliefer-
(vor)vertrag
liegt vor</t>
  </si>
  <si>
    <r>
      <t xml:space="preserve">Wärmeverlustberechnung zum geplanten Rohrnetz
</t>
    </r>
    <r>
      <rPr>
        <sz val="10"/>
        <color theme="1"/>
        <rFont val="Arial"/>
        <family val="2"/>
      </rPr>
      <t/>
    </r>
  </si>
  <si>
    <t>DN 20</t>
  </si>
  <si>
    <t>UNO</t>
  </si>
  <si>
    <r>
      <t>Antragsteller</t>
    </r>
    <r>
      <rPr>
        <b/>
        <sz val="9"/>
        <color theme="1"/>
        <rFont val="Arial"/>
        <family val="2"/>
      </rPr>
      <t>/</t>
    </r>
    <r>
      <rPr>
        <sz val="9"/>
        <color theme="1"/>
        <rFont val="Arial"/>
        <family val="2"/>
      </rPr>
      <t>in;</t>
    </r>
    <r>
      <rPr>
        <b/>
        <sz val="9"/>
        <color theme="1"/>
        <rFont val="Arial"/>
        <family val="2"/>
      </rPr>
      <t xml:space="preserve"> Projektbezeichnung </t>
    </r>
    <r>
      <rPr>
        <sz val="9"/>
        <color theme="1"/>
        <rFont val="Arial"/>
        <family val="2"/>
      </rPr>
      <t>(z. B.</t>
    </r>
    <r>
      <rPr>
        <b/>
        <sz val="9"/>
        <color theme="1"/>
        <rFont val="Arial"/>
        <family val="2"/>
      </rPr>
      <t xml:space="preserve"> BMH XY</t>
    </r>
    <r>
      <rPr>
        <sz val="9"/>
        <color theme="1"/>
        <rFont val="Arial"/>
        <family val="2"/>
      </rPr>
      <t>)</t>
    </r>
  </si>
  <si>
    <t>DN 25</t>
  </si>
  <si>
    <t>DUO</t>
  </si>
  <si>
    <t>DN 32</t>
  </si>
  <si>
    <t>DN 40</t>
  </si>
  <si>
    <t>Ist eine zeitweise Abschaltung des Netzes geplant (z. B. Sommerabschaltung)?</t>
  </si>
  <si>
    <t>DN 50</t>
  </si>
  <si>
    <t>Geplante Betriebszeit inkl. Auskühlzeit des Netzes pro Jahr, bei ganzjährigem Betrieb sind 8.760 h einzutragen [h]</t>
  </si>
  <si>
    <t>DN 63</t>
  </si>
  <si>
    <t>geplante mittlere Temperaturen im Netz [°C]</t>
  </si>
  <si>
    <r>
      <t xml:space="preserve">T </t>
    </r>
    <r>
      <rPr>
        <vertAlign val="subscript"/>
        <sz val="10"/>
        <rFont val="Arial"/>
        <family val="2"/>
      </rPr>
      <t>Vorlauf</t>
    </r>
  </si>
  <si>
    <r>
      <t xml:space="preserve">T </t>
    </r>
    <r>
      <rPr>
        <vertAlign val="subscript"/>
        <sz val="10"/>
        <rFont val="Arial"/>
        <family val="2"/>
      </rPr>
      <t>Rücklauf</t>
    </r>
  </si>
  <si>
    <t>DN 65</t>
  </si>
  <si>
    <t>DN 75</t>
  </si>
  <si>
    <t>DN 80</t>
  </si>
  <si>
    <t xml:space="preserve">Nennweite
Mediumrohr </t>
  </si>
  <si>
    <t>Länge Rohr
[m]</t>
  </si>
  <si>
    <t>Einzel- oder Doppelrohr</t>
  </si>
  <si>
    <t>geplanter Hersteller und Produkt</t>
  </si>
  <si>
    <t>Wärmedurchgangs-koeffizient (U-Wert)
gemäß Datenblatt Hersteller [W/(m*K)]</t>
  </si>
  <si>
    <t>Wärmeverlust der Rohre [kWh/a]</t>
  </si>
  <si>
    <t>DN 90</t>
  </si>
  <si>
    <t>Plausibilitätsprüfung
Wärmeverlustleistung
 [W/m]</t>
  </si>
  <si>
    <t>DN 110</t>
  </si>
  <si>
    <t>DN 125</t>
  </si>
  <si>
    <t>DN 140</t>
  </si>
  <si>
    <t>DN 150</t>
  </si>
  <si>
    <t>DN 160</t>
  </si>
  <si>
    <t>DN 200</t>
  </si>
  <si>
    <t>DN 250</t>
  </si>
  <si>
    <t>DN 300</t>
  </si>
  <si>
    <t>DN 350</t>
  </si>
  <si>
    <t>Summe Rohrlänge [m]:</t>
  </si>
  <si>
    <t>Wärmeverlust bei angenommener Betriebsweise [MWh]</t>
  </si>
  <si>
    <t>Summe Trassenlänge [m]:</t>
  </si>
  <si>
    <t>JEB Wärmeabnehmer aus Anlage E [MWh]</t>
  </si>
  <si>
    <t>Prozentuale Netzverluste bezogen auf JEB laut Antragskonzept [%]</t>
  </si>
  <si>
    <t>Erläuterungen zum Nahwärmenetz:</t>
  </si>
  <si>
    <t>Hier bitte u. a. erläutern, welche Besonderheiten des Nahwärmeverbundes es erlauben, von einem ganzjährigen Netzbetrieb mit 8.760 h abzusehen.</t>
  </si>
  <si>
    <r>
      <t xml:space="preserve">Erklärung Antragsteller/in
</t>
    </r>
    <r>
      <rPr>
        <sz val="11"/>
        <rFont val="Arial"/>
        <family val="2"/>
      </rPr>
      <t xml:space="preserve">Mir ist bekannt, dass diese Anlage N </t>
    </r>
    <r>
      <rPr>
        <b/>
        <sz val="11"/>
        <rFont val="Arial"/>
        <family val="2"/>
      </rPr>
      <t xml:space="preserve">verbindlicher Bestandteil des Förderantrags ist und die darin gemachten Angaben subventionserheblich sind. </t>
    </r>
    <r>
      <rPr>
        <sz val="11"/>
        <rFont val="Arial"/>
        <family val="2"/>
      </rPr>
      <t xml:space="preserve">Ich erkläre, dass die kalkulierten Wärmeverluste des zu verlegenden Nahwärmenetzes laut dieser Wärmeverlustberechnung weniger als 15 Prozent betragen. 
Ich versichere, die Rohrleitungen (bei Projektumsetzung) nicht größer zu dimensionieren als in dieser Anlage N angegeben und Rohre mit mindestens der beschriebenen Dämmqualität (siehe angegebener spezifischer U-Wert) zu verbauen.
</t>
    </r>
    <r>
      <rPr>
        <b/>
        <sz val="10"/>
        <rFont val="Arial"/>
        <family val="2"/>
      </rPr>
      <t>______________________________</t>
    </r>
    <r>
      <rPr>
        <b/>
        <sz val="11"/>
        <rFont val="Arial"/>
        <family val="2"/>
      </rPr>
      <t xml:space="preserve">                       </t>
    </r>
    <r>
      <rPr>
        <b/>
        <sz val="10"/>
        <rFont val="Arial"/>
        <family val="2"/>
      </rPr>
      <t>_____________________________________________________________________________________</t>
    </r>
    <r>
      <rPr>
        <sz val="11"/>
        <rFont val="Arial"/>
        <family val="2"/>
      </rPr>
      <t xml:space="preserve">
Ort, Datum                                                           Rechtsverbindliche Unterschrift Antragsteller/in </t>
    </r>
  </si>
  <si>
    <r>
      <t xml:space="preserve">mit EDV auszufüllen, </t>
    </r>
    <r>
      <rPr>
        <b/>
        <i/>
        <sz val="10"/>
        <color theme="1"/>
        <rFont val="Arial"/>
        <family val="2"/>
      </rPr>
      <t>wenn Wärmebelegungsdichte von 0,5 MWh/m*a unterschritten wird</t>
    </r>
  </si>
  <si>
    <t>voraussichtl. Beginn der Wärmeab-nahme (Jahr)</t>
  </si>
  <si>
    <t>Berechnungsmethode der Heizlast bzw. des Jahresenergiebedarfs angeben 
(z. B. bisheriger Brennstoffverbrauch,
DIN 12831, typ. Volllaststunden, GEG,...)</t>
  </si>
  <si>
    <t>Herleitung über bisher. Brennstoffverbrauch</t>
  </si>
  <si>
    <t>Berechnung gemäß DIN 12831</t>
  </si>
  <si>
    <t>Herleitung anhand typ. Volllaststunden</t>
  </si>
  <si>
    <t>Sonstiges: s. beiliegende Erläuterung</t>
  </si>
  <si>
    <t>Berechnung gemäß DIN V 18599 (GEG)</t>
  </si>
  <si>
    <t>ENEV 2009/2014/2016 (KfW 100/85)</t>
  </si>
  <si>
    <t>Effizienzhaus (KfW 70)</t>
  </si>
  <si>
    <t>Effizienzhaus (KfW 55)</t>
  </si>
  <si>
    <t>Effizienzhaus (KfW 40) / Passivhaus</t>
  </si>
  <si>
    <t>eingereicht</t>
  </si>
  <si>
    <t>Preisblatt da</t>
  </si>
  <si>
    <t>nicht eingereicht</t>
  </si>
  <si>
    <t>≥ 0,5 MWh/m</t>
  </si>
  <si>
    <r>
      <t xml:space="preserve">Plausibilitätsprüfung Wärmeverlustberechnung zum geplanten Rohrnetz (Anlage N)
</t>
    </r>
    <r>
      <rPr>
        <sz val="10"/>
        <color theme="1"/>
        <rFont val="Arial"/>
        <family val="2"/>
      </rPr>
      <t/>
    </r>
  </si>
  <si>
    <r>
      <t xml:space="preserve">Antragsteller/in; </t>
    </r>
    <r>
      <rPr>
        <b/>
        <sz val="12"/>
        <color theme="1"/>
        <rFont val="Arial"/>
        <family val="2"/>
      </rPr>
      <t xml:space="preserve">Projektbezeichnung </t>
    </r>
    <r>
      <rPr>
        <sz val="12"/>
        <color theme="1"/>
        <rFont val="Arial"/>
        <family val="2"/>
      </rPr>
      <t>(z. B.</t>
    </r>
    <r>
      <rPr>
        <b/>
        <sz val="12"/>
        <color theme="1"/>
        <rFont val="Arial"/>
        <family val="2"/>
      </rPr>
      <t xml:space="preserve"> BMH XY</t>
    </r>
    <r>
      <rPr>
        <sz val="12"/>
        <color theme="1"/>
        <rFont val="Arial"/>
        <family val="2"/>
      </rPr>
      <t>)</t>
    </r>
  </si>
  <si>
    <t>Angaben laut Projektantrag</t>
  </si>
  <si>
    <t>Bemerkung Plausibilitätsprüfung</t>
  </si>
  <si>
    <t>zeitweise Abschaltung des Netzes</t>
  </si>
  <si>
    <t>geplante Betriebszeit Nahwärmenetz pro Jahr [h]</t>
  </si>
  <si>
    <t>Trassenmeter [m]</t>
  </si>
  <si>
    <t>Prozentuale Netzverluste  [%]</t>
  </si>
  <si>
    <r>
      <rPr>
        <b/>
        <sz val="9"/>
        <rFont val="Arial"/>
        <family val="2"/>
      </rPr>
      <t>2.1</t>
    </r>
    <r>
      <rPr>
        <sz val="9"/>
        <color theme="0" tint="-0.34998626667073579"/>
        <rFont val="Arial"/>
        <family val="2"/>
      </rPr>
      <t xml:space="preserve"> Vorlage 06218 Stand: 21.01.2019</t>
    </r>
  </si>
  <si>
    <t>Fördervoraussetzung "Netzverluste bezogen auf JEB &lt; 15%" erfüllt?</t>
  </si>
  <si>
    <t>Unterschrift, Stempel Ing.büro/Energieberater/sachkundig. Fachunternehmer</t>
  </si>
  <si>
    <r>
      <t xml:space="preserve">Antragsteller/in; </t>
    </r>
    <r>
      <rPr>
        <b/>
        <sz val="8"/>
        <rFont val="Arial"/>
        <family val="2"/>
      </rPr>
      <t>Projektbezeichnung</t>
    </r>
    <r>
      <rPr>
        <sz val="8"/>
        <rFont val="Arial"/>
        <family val="2"/>
      </rPr>
      <t xml:space="preserve"> (z. B. </t>
    </r>
    <r>
      <rPr>
        <b/>
        <sz val="8"/>
        <rFont val="Arial"/>
        <family val="2"/>
      </rPr>
      <t>BMH XY</t>
    </r>
    <r>
      <rPr>
        <sz val="8"/>
        <rFont val="Arial"/>
        <family val="2"/>
      </rPr>
      <t>)</t>
    </r>
  </si>
  <si>
    <t>Fördervoraussetzung (für Bonus) erfüllt?</t>
  </si>
  <si>
    <t>bivalent und monoenergetisch ≥  1.500 Vbh</t>
  </si>
  <si>
    <t>Bestandskunde/n: Daten aus letzter Abrechnung</t>
  </si>
  <si>
    <t xml:space="preserve">   davon aus Solarthermieanlage (in MWh)</t>
  </si>
  <si>
    <t xml:space="preserve">   davon aus Wärmepumpe  (in MWh)</t>
  </si>
  <si>
    <t>Jahresarbeitszahl:</t>
  </si>
  <si>
    <t>Anteil solare Wärme und/oder
Umweltwärme:</t>
  </si>
  <si>
    <t>Anteil solare Wärme und/oder Abwärme und/oder Umweltwärme:</t>
  </si>
  <si>
    <t>Umweltwärme:</t>
  </si>
  <si>
    <t>Achtung: Muss größer als 75% sein, um Wärmenetz beantragen zu können</t>
  </si>
  <si>
    <t>Voraussetzung für Gewährung des Hybridbonus Anteil mind. 10%!</t>
  </si>
  <si>
    <t>FuelSwitch
"Ja"</t>
  </si>
  <si>
    <r>
      <t xml:space="preserve">   davon erzeugt </t>
    </r>
    <r>
      <rPr>
        <b/>
        <sz val="10"/>
        <rFont val="Arial"/>
        <family val="2"/>
      </rPr>
      <t>vom/n Biomassekessel/n lt. Antrag</t>
    </r>
    <r>
      <rPr>
        <sz val="10"/>
        <rFont val="Arial"/>
        <family val="2"/>
      </rPr>
      <t xml:space="preserve"> (in MWh)</t>
    </r>
  </si>
  <si>
    <t>m</t>
  </si>
  <si>
    <r>
      <t>davon</t>
    </r>
    <r>
      <rPr>
        <b/>
        <sz val="10"/>
        <rFont val="Arial"/>
        <family val="2"/>
      </rPr>
      <t xml:space="preserve"> Fuel-Switch Anteil: </t>
    </r>
  </si>
  <si>
    <r>
      <t xml:space="preserve">Förderantrag BioWärme Bayern - </t>
    </r>
    <r>
      <rPr>
        <sz val="14"/>
        <rFont val="Arial"/>
        <family val="2"/>
      </rPr>
      <t>Anlage E</t>
    </r>
  </si>
  <si>
    <r>
      <t xml:space="preserve">Hier ist der prognostizierte Jahresenergiebedarf </t>
    </r>
    <r>
      <rPr>
        <b/>
        <sz val="8"/>
        <rFont val="Arial"/>
        <family val="2"/>
      </rPr>
      <t xml:space="preserve">ohne eine ggf. Biomassebrennstofftrocknung </t>
    </r>
    <r>
      <rPr>
        <sz val="8"/>
        <rFont val="Arial"/>
        <family val="2"/>
      </rPr>
      <t>aufzuführen. Sofern eine Biomassebrennstofftrocknung erfolgt, beschreiben Sie diese bitte im Förderantrag in der Projektbeschreibung. 
Nr. 4.9 Richtlinie BioWärme Bayern: "Der Jahresenergiebedarf für eine (…) Biomassebrennstofftrocknung wird bei der Überprüfung der Zuwendungsvoraussetzungen nicht berücksichtigt".</t>
    </r>
  </si>
  <si>
    <r>
      <t>Erklärung Antragsteller/in:</t>
    </r>
    <r>
      <rPr>
        <b/>
        <sz val="10"/>
        <rFont val="Arial"/>
        <family val="2"/>
      </rPr>
      <t xml:space="preserve"> </t>
    </r>
    <r>
      <rPr>
        <sz val="10"/>
        <rFont val="Arial"/>
        <family val="2"/>
      </rPr>
      <t xml:space="preserve">Mir ist bekannt, dass diese Anlage E </t>
    </r>
    <r>
      <rPr>
        <b/>
        <sz val="10"/>
        <rFont val="Arial"/>
        <family val="2"/>
      </rPr>
      <t>verbindlicher Bestandteil des Förderantrags</t>
    </r>
    <r>
      <rPr>
        <sz val="10"/>
        <rFont val="Arial"/>
        <family val="2"/>
      </rPr>
      <t xml:space="preserve"> BioWärme Bayern ist und die darin gemachten Angaben subventionserheblich sind.</t>
    </r>
    <r>
      <rPr>
        <b/>
        <u/>
        <sz val="10"/>
        <rFont val="Arial"/>
        <family val="2"/>
      </rPr>
      <t xml:space="preserve">
</t>
    </r>
    <r>
      <rPr>
        <sz val="10"/>
        <rFont val="Arial"/>
        <family val="2"/>
      </rPr>
      <t>Für die Beurteilung der Fördervoraussetzungen können nur Wärmeabnehmer anerkannt werden, für die ein unterzeichneter Wärmeliefer(vor)vertrag vorliegt.</t>
    </r>
  </si>
  <si>
    <t xml:space="preserve">   davon erzeugt von sonst. Biomassefeuerungsanlagen (z. B. Biomassekessel Bestand bzw. Biomassekessel neu ohne Förderung) (in MWh)</t>
  </si>
  <si>
    <t xml:space="preserve">   davon aus Abwärmequelle im Sinne der RiLi BioWärme Bayern (z. B. Biogasanlage, industrielle Abwärme) (in MWh)</t>
  </si>
  <si>
    <t>Achtung: Muss größer als 10% sein, um Antrag als Kombiprojekt stellen zu dürfen!</t>
  </si>
  <si>
    <t>Eigentümer</t>
  </si>
  <si>
    <t>für FuelSwitch anerkannter JEB (MWh)</t>
  </si>
  <si>
    <t>davon Anteil der/des geförderten Biomassekessel/s lt. Antrag</t>
  </si>
  <si>
    <t>davon Anteil Solarthermieanlage</t>
  </si>
  <si>
    <t>davon Anteil aus Wärmepumpe</t>
  </si>
  <si>
    <t>bei einer Jahresarbeitszahl von</t>
  </si>
  <si>
    <t>JAZ</t>
  </si>
  <si>
    <t xml:space="preserve">davon aus Abwärmequelle im Sinne der RiLi BioWärme in Bayern </t>
  </si>
  <si>
    <t>Anteil Solarmindestens 10% vom JEB, dann Solarbonus</t>
  </si>
  <si>
    <t>Anteil FuelSwitch Wärmemengen am JEB mindestens 50%, dann FuelSwitch-Bonus</t>
  </si>
  <si>
    <t>z.B. Biogasanlage, industrielle Abwärme; fossile KWK gehört nicht dazu</t>
  </si>
  <si>
    <t>z.B. fossile KWK, fossiler Spitzenlastkessel, Direktstrom</t>
  </si>
  <si>
    <t>davon Anteil Biomassekessel Bestand bzw. ungefördert</t>
  </si>
  <si>
    <t>Anteil FuelSwitch am JEB (Bonus)</t>
  </si>
  <si>
    <t>Vollbetriebsstunden beantragte/r Biomassekessel</t>
  </si>
  <si>
    <t>Anteil solarer Wärme  und/oder Umweltwärme (Bonus)</t>
  </si>
  <si>
    <t>≥ 0,5 MWh/m, wenn nicht erreicht, dann Überprüfung Netzverluste notwendig</t>
  </si>
  <si>
    <t>Anteil erneuerbare Energien und/oder Abwärme</t>
  </si>
  <si>
    <t>errechneter Anteil Umweltwärme aus JAZ</t>
  </si>
  <si>
    <t>hier wird die ganze WP-Wärme als EE anerkannt</t>
  </si>
  <si>
    <t>Hier wird nur der Umweltwärmeanteil der WP hinzugerechnet</t>
  </si>
  <si>
    <t>Anteil mind. 10%, dann WBD ≥ 0,5 MWh/m möglich</t>
  </si>
  <si>
    <t>grundsätzlich ≥  1.500 Vbh, Ausnahmen ab 3 Monate möglich</t>
  </si>
  <si>
    <t xml:space="preserve">   davon erzeugt von sonstigen Wärmeerzeugern (z. B. fossile Spitzenlastkessel, fossiler KWK) (in MWh)</t>
  </si>
  <si>
    <r>
      <t>Anteil der Wärme aus erneuerbare Energien</t>
    </r>
    <r>
      <rPr>
        <sz val="10"/>
        <rFont val="Arial"/>
        <family val="2"/>
      </rPr>
      <t xml:space="preserve"> und/oder </t>
    </r>
    <r>
      <rPr>
        <b/>
        <sz val="10"/>
        <rFont val="Arial"/>
        <family val="2"/>
      </rPr>
      <t xml:space="preserve">Abwärme </t>
    </r>
    <r>
      <rPr>
        <sz val="10"/>
        <rFont val="Arial"/>
        <family val="2"/>
      </rPr>
      <t>im Sinne der RiLi BioWärme Bayern:</t>
    </r>
  </si>
  <si>
    <t xml:space="preserve">   davon aus erneuerbarer Direktstromnutzung  (z. B. Elektrodenkessel, Heizstab) (in MWh)</t>
  </si>
  <si>
    <t>Diese Zeile wird ausgeblendet und nur bei Sonderprojekten eingeblendet!</t>
  </si>
  <si>
    <t xml:space="preserve">davon eigenerzeugt </t>
  </si>
  <si>
    <t>Kosten für Wartung und Service Biomassekessel/n</t>
  </si>
  <si>
    <t>Kosten für Wartung und Service sonstiger Wärmeerzeuger</t>
  </si>
  <si>
    <t>davon Anteil erneuerbare Direktstromnutzung</t>
  </si>
  <si>
    <t>Anteil mind. 75%, dann Förderung des Wärmenetzes möglich; 
wenn 100%, dann FuelSwitch-Bouns möglich</t>
  </si>
  <si>
    <t xml:space="preserve">Anteil solarer Wärme u/o Abwärme u/o Umweltwärme </t>
  </si>
  <si>
    <t xml:space="preserve">Wärme-
liefer-(vor)vertrag </t>
  </si>
  <si>
    <t>Fuel-
Switch 
"ja"</t>
  </si>
  <si>
    <t>z.B. Heizstab, Elektrodenkessel</t>
  </si>
  <si>
    <t>Anteil Solarthermie oder Umweltwärme mindestens 10%, dann Solar- bzw. Umweltbonus</t>
  </si>
  <si>
    <t>…</t>
  </si>
  <si>
    <r>
      <t xml:space="preserve">Abnehmer ersetzt </t>
    </r>
    <r>
      <rPr>
        <b/>
        <sz val="10"/>
        <rFont val="Arial Narrow"/>
        <family val="2"/>
      </rPr>
      <t>fossile</t>
    </r>
    <r>
      <rPr>
        <sz val="10"/>
        <rFont val="Arial Narrow"/>
        <family val="2"/>
      </rPr>
      <t xml:space="preserve"> </t>
    </r>
    <r>
      <rPr>
        <b/>
        <sz val="10"/>
        <rFont val="Arial Narrow"/>
        <family val="2"/>
      </rPr>
      <t>Zentral-heizung</t>
    </r>
    <r>
      <rPr>
        <sz val="10"/>
        <rFont val="Arial Narrow"/>
        <family val="2"/>
      </rPr>
      <t>?</t>
    </r>
  </si>
  <si>
    <t>Abnehmer ersetzt fossile Zentral-heizung?</t>
  </si>
  <si>
    <t>Netto-Vermeidungsfaktor [t CO2Äq/MWh]</t>
  </si>
  <si>
    <t>Quelle: Emissionsbilanz erneuerbarer Energieträger 2021 (umweltbundesamt.de)</t>
  </si>
  <si>
    <t xml:space="preserve">Vermiedene CO2-Emissionen t </t>
  </si>
  <si>
    <t>prognostizierte THG-Einsparung Gesamtvorhaben pro Jahr in t CO2Äq pro Jahr</t>
  </si>
  <si>
    <t>Weitere Überprüfung Netzeffizienz notwendig?</t>
  </si>
  <si>
    <t>Ausblenden - Dropdown</t>
  </si>
  <si>
    <r>
      <t>prognostizierte THG-Einsparung Gesamtvorhaben
 pro Jahr in t CO</t>
    </r>
    <r>
      <rPr>
        <sz val="8"/>
        <rFont val="Arial Narrow"/>
        <family val="2"/>
      </rPr>
      <t>2</t>
    </r>
    <r>
      <rPr>
        <sz val="12"/>
        <rFont val="Arial Narrow"/>
        <family val="2"/>
      </rPr>
      <t>Äq</t>
    </r>
  </si>
  <si>
    <t>Mittlerer Vermeidungsfaktor Erzeugungsmix
ohne Berücksichtigung Fuel-Switch</t>
  </si>
  <si>
    <t>Hausübergabestationen Bestand förderfähig</t>
  </si>
  <si>
    <t>Anzahl</t>
  </si>
  <si>
    <t>Anzahl Hausübergabestation Bestand (förderfähig)</t>
  </si>
  <si>
    <t>Fuel-Switch Anteil nicht berücksichtigt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</si>
</sst>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 _€_-;\-* #,##0.00\ _€_-;_-* &quot;-&quot;??\ _€_-;_-@_-"/>
    <numFmt numFmtId="165" formatCode="0\ &quot;kW&quot;"/>
    <numFmt numFmtId="166" formatCode="0\ &quot; MWh&quot;"/>
    <numFmt numFmtId="167" formatCode="_-* #,##0.0\ _€_-;\-* #,##0.0\ _€_-;_-* &quot;-&quot;??\ _€_-;_-@_-"/>
    <numFmt numFmtId="168" formatCode="_-* #,##0\ _€_-;\-* #,##0\ _€_-;_-* &quot;-&quot;??\ _€_-;_-@_-"/>
    <numFmt numFmtId="169" formatCode="0.0\ &quot;kW&quot;"/>
    <numFmt numFmtId="170" formatCode="d/m/yy;@"/>
    <numFmt numFmtId="171" formatCode="#,##0.0\ \ "/>
    <numFmt numFmtId="172" formatCode="0.00\ &quot; MWh/m&quot;"/>
    <numFmt numFmtId="173" formatCode="#,###\ &quot;MWh&quot;"/>
    <numFmt numFmtId="174" formatCode="#,###\ &quot;kW&quot;"/>
    <numFmt numFmtId="175" formatCode="#,###\ &quot;h&quot;"/>
    <numFmt numFmtId="176" formatCode="#,###\ &quot;m&quot;"/>
    <numFmt numFmtId="177" formatCode="#,##0.0"/>
    <numFmt numFmtId="178" formatCode="0.000"/>
    <numFmt numFmtId="179" formatCode="0.0\ &quot; MWh/m&quot;"/>
    <numFmt numFmtId="180" formatCode="0.0000"/>
    <numFmt numFmtId="181" formatCode="0\ &quot;VL&quot;"/>
    <numFmt numFmtId="182" formatCode="0\ &quot;RL&quot;"/>
    <numFmt numFmtId="183" formatCode="0\ &quot;MWh&quot;"/>
    <numFmt numFmtId="184" formatCode="0.0"/>
    <numFmt numFmtId="185" formatCode="0.0%"/>
  </numFmts>
  <fonts count="63" x14ac:knownFonts="1">
    <font>
      <sz val="10"/>
      <name val="Arial"/>
    </font>
    <font>
      <sz val="10"/>
      <color theme="1"/>
      <name val="Arial"/>
      <family val="2"/>
    </font>
    <font>
      <sz val="10"/>
      <name val="Arial"/>
      <family val="2"/>
    </font>
    <font>
      <b/>
      <sz val="10"/>
      <name val="Arial Narrow"/>
      <family val="2"/>
    </font>
    <font>
      <sz val="10"/>
      <name val="Arial Narrow"/>
      <family val="2"/>
    </font>
    <font>
      <vertAlign val="superscript"/>
      <sz val="10"/>
      <name val="Arial Narrow"/>
      <family val="2"/>
    </font>
    <font>
      <sz val="10"/>
      <color indexed="22"/>
      <name val="Arial Narrow"/>
      <family val="2"/>
    </font>
    <font>
      <b/>
      <sz val="10"/>
      <name val="Arial"/>
      <family val="2"/>
    </font>
    <font>
      <b/>
      <sz val="16"/>
      <name val="Arial"/>
      <family val="2"/>
    </font>
    <font>
      <sz val="10"/>
      <name val="Arial"/>
      <family val="2"/>
    </font>
    <font>
      <sz val="10"/>
      <name val="MS Sans Serif"/>
      <family val="2"/>
    </font>
    <font>
      <sz val="10"/>
      <color indexed="12"/>
      <name val="Arial"/>
      <family val="2"/>
    </font>
    <font>
      <vertAlign val="superscript"/>
      <sz val="10"/>
      <color indexed="8"/>
      <name val="Arial"/>
      <family val="2"/>
    </font>
    <font>
      <sz val="8"/>
      <name val="Arial"/>
      <family val="2"/>
    </font>
    <font>
      <b/>
      <sz val="8"/>
      <name val="Arial"/>
      <family val="2"/>
    </font>
    <font>
      <sz val="9"/>
      <name val="Arial"/>
      <family val="2"/>
    </font>
    <font>
      <b/>
      <sz val="10"/>
      <color theme="1"/>
      <name val="Arial"/>
      <family val="2"/>
    </font>
    <font>
      <sz val="10"/>
      <color rgb="FFFF0000"/>
      <name val="Arial"/>
      <family val="2"/>
    </font>
    <font>
      <sz val="8"/>
      <color theme="0" tint="-0.249977111117893"/>
      <name val="Arial"/>
      <family val="2"/>
    </font>
    <font>
      <sz val="8"/>
      <color theme="0" tint="-0.24994659260841701"/>
      <name val="Arial"/>
      <family val="2"/>
    </font>
    <font>
      <sz val="10"/>
      <color theme="0" tint="-0.249977111117893"/>
      <name val="Arial"/>
      <family val="2"/>
    </font>
    <font>
      <sz val="11"/>
      <name val="Arial"/>
      <family val="2"/>
    </font>
    <font>
      <b/>
      <u/>
      <sz val="10"/>
      <name val="Arial"/>
      <family val="2"/>
    </font>
    <font>
      <u/>
      <sz val="10"/>
      <name val="Arial"/>
      <family val="2"/>
    </font>
    <font>
      <b/>
      <u/>
      <sz val="11"/>
      <name val="Arial"/>
      <family val="2"/>
    </font>
    <font>
      <b/>
      <sz val="10"/>
      <color rgb="FFFF0000"/>
      <name val="Arial"/>
      <family val="2"/>
    </font>
    <font>
      <sz val="12"/>
      <name val="Arial"/>
      <family val="2"/>
    </font>
    <font>
      <sz val="10"/>
      <color rgb="FFFF0000"/>
      <name val="Arial Narrow"/>
      <family val="2"/>
    </font>
    <font>
      <b/>
      <sz val="10"/>
      <color rgb="FFFF0000"/>
      <name val="Arial Narrow"/>
      <family val="2"/>
    </font>
    <font>
      <sz val="10"/>
      <color rgb="FFBFBFBF"/>
      <name val="Arial Narrow"/>
      <family val="2"/>
    </font>
    <font>
      <sz val="10"/>
      <color rgb="FFBFBFBF"/>
      <name val="Arial"/>
      <family val="2"/>
    </font>
    <font>
      <i/>
      <sz val="10"/>
      <name val="Arial"/>
      <family val="2"/>
    </font>
    <font>
      <sz val="9"/>
      <color indexed="81"/>
      <name val="Tahoma"/>
      <family val="2"/>
    </font>
    <font>
      <b/>
      <sz val="11"/>
      <name val="Arial"/>
      <family val="2"/>
    </font>
    <font>
      <b/>
      <sz val="12"/>
      <name val="Arial"/>
      <family val="2"/>
    </font>
    <font>
      <sz val="12"/>
      <color rgb="FFBFBFBF"/>
      <name val="Arial"/>
      <family val="2"/>
    </font>
    <font>
      <b/>
      <sz val="12"/>
      <name val="Arial Narrow"/>
      <family val="2"/>
    </font>
    <font>
      <sz val="12"/>
      <name val="Arial Narrow"/>
      <family val="2"/>
    </font>
    <font>
      <b/>
      <sz val="12"/>
      <color rgb="FFFF0000"/>
      <name val="Arial"/>
      <family val="2"/>
    </font>
    <font>
      <sz val="12"/>
      <color rgb="FFFF0000"/>
      <name val="Arial"/>
      <family val="2"/>
    </font>
    <font>
      <b/>
      <vertAlign val="superscript"/>
      <sz val="10"/>
      <name val="Arial Narrow"/>
      <family val="2"/>
    </font>
    <font>
      <b/>
      <sz val="9"/>
      <name val="Arial"/>
      <family val="2"/>
    </font>
    <font>
      <b/>
      <sz val="16"/>
      <color theme="1"/>
      <name val="Arial"/>
      <family val="2"/>
    </font>
    <font>
      <b/>
      <i/>
      <sz val="10"/>
      <color theme="1"/>
      <name val="Arial"/>
      <family val="2"/>
    </font>
    <font>
      <sz val="9"/>
      <color theme="1"/>
      <name val="Arial"/>
      <family val="2"/>
    </font>
    <font>
      <b/>
      <sz val="9"/>
      <color theme="1"/>
      <name val="Arial"/>
      <family val="2"/>
    </font>
    <font>
      <sz val="8"/>
      <color theme="1"/>
      <name val="Arial"/>
      <family val="2"/>
    </font>
    <font>
      <vertAlign val="subscript"/>
      <sz val="10"/>
      <name val="Arial"/>
      <family val="2"/>
    </font>
    <font>
      <b/>
      <sz val="11"/>
      <color theme="1"/>
      <name val="Arial"/>
      <family val="2"/>
    </font>
    <font>
      <sz val="11"/>
      <name val="Arial Narrow"/>
      <family val="2"/>
    </font>
    <font>
      <sz val="11"/>
      <color rgb="FFFF0000"/>
      <name val="Arial"/>
      <family val="2"/>
    </font>
    <font>
      <sz val="9"/>
      <color theme="0" tint="-0.34998626667073579"/>
      <name val="Arial"/>
      <family val="2"/>
    </font>
    <font>
      <sz val="14"/>
      <name val="Arial"/>
      <family val="2"/>
    </font>
    <font>
      <sz val="12"/>
      <color theme="1"/>
      <name val="Arial"/>
      <family val="2"/>
    </font>
    <font>
      <b/>
      <sz val="12"/>
      <color theme="1"/>
      <name val="Arial"/>
      <family val="2"/>
    </font>
    <font>
      <sz val="12"/>
      <color theme="1"/>
      <name val="Arial Narrow"/>
      <family val="2"/>
    </font>
    <font>
      <vertAlign val="superscript"/>
      <sz val="8"/>
      <name val="Arial"/>
      <family val="2"/>
    </font>
    <font>
      <b/>
      <sz val="8"/>
      <color rgb="FFFF0000"/>
      <name val="Arial"/>
      <family val="2"/>
    </font>
    <font>
      <b/>
      <sz val="8"/>
      <name val="Arial Narrow"/>
      <family val="2"/>
    </font>
    <font>
      <sz val="8"/>
      <color rgb="FFFF0000"/>
      <name val="Arial"/>
      <family val="2"/>
    </font>
    <font>
      <sz val="8"/>
      <name val="Arial Narrow"/>
      <family val="2"/>
    </font>
    <font>
      <sz val="10"/>
      <color rgb="FF0070C0"/>
      <name val="Arial"/>
      <family val="2"/>
    </font>
    <font>
      <sz val="10"/>
      <color theme="4"/>
      <name val="Arial"/>
      <family val="2"/>
    </font>
  </fonts>
  <fills count="1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0000"/>
        <bgColor rgb="FF000000"/>
      </patternFill>
    </fill>
    <fill>
      <patternFill patternType="solid">
        <fgColor rgb="FFFFFFFF"/>
        <bgColor rgb="FF000000"/>
      </patternFill>
    </fill>
    <fill>
      <patternFill patternType="solid">
        <fgColor rgb="FFBFBFBF"/>
        <bgColor rgb="FF000000"/>
      </patternFill>
    </fill>
    <fill>
      <patternFill patternType="solid">
        <fgColor rgb="FFFFFFCC"/>
        <bgColor rgb="FF000000"/>
      </patternFill>
    </fill>
    <fill>
      <patternFill patternType="solid">
        <fgColor rgb="FFFFFF66"/>
        <bgColor rgb="FF000000"/>
      </patternFill>
    </fill>
    <fill>
      <patternFill patternType="solid">
        <fgColor theme="0" tint="-4.9989318521683403E-2"/>
        <bgColor rgb="FF000000"/>
      </patternFill>
    </fill>
    <fill>
      <patternFill patternType="solid">
        <fgColor rgb="FFFFFF00"/>
        <bgColor indexed="64"/>
      </patternFill>
    </fill>
    <fill>
      <patternFill patternType="solid">
        <fgColor rgb="FFFFFFCC"/>
        <bgColor indexed="64"/>
      </patternFill>
    </fill>
    <fill>
      <patternFill patternType="solid">
        <fgColor rgb="FFFFFF66"/>
        <bgColor indexed="64"/>
      </patternFill>
    </fill>
    <fill>
      <patternFill patternType="solid">
        <fgColor theme="0" tint="-0.14999847407452621"/>
        <bgColor indexed="64"/>
      </patternFill>
    </fill>
    <fill>
      <patternFill patternType="solid">
        <fgColor theme="9" tint="0.79998168889431442"/>
        <bgColor indexed="64"/>
      </patternFill>
    </fill>
  </fills>
  <borders count="50">
    <border>
      <left/>
      <right/>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hair">
        <color indexed="64"/>
      </bottom>
      <diagonal/>
    </border>
    <border>
      <left style="thin">
        <color theme="0" tint="-0.249977111117893"/>
      </left>
      <right/>
      <top style="thin">
        <color theme="0" tint="-0.249977111117893"/>
      </top>
      <bottom/>
      <diagonal/>
    </border>
    <border>
      <left/>
      <right/>
      <top style="thin">
        <color theme="0" tint="-0.249977111117893"/>
      </top>
      <bottom/>
      <diagonal/>
    </border>
    <border>
      <left style="hair">
        <color indexed="64"/>
      </left>
      <right style="dotted">
        <color indexed="64"/>
      </right>
      <top style="hair">
        <color indexed="64"/>
      </top>
      <bottom style="hair">
        <color indexed="64"/>
      </bottom>
      <diagonal/>
    </border>
    <border>
      <left style="thin">
        <color theme="0" tint="-0.249977111117893"/>
      </left>
      <right style="hair">
        <color indexed="64"/>
      </right>
      <top style="hair">
        <color indexed="64"/>
      </top>
      <bottom style="hair">
        <color indexed="64"/>
      </bottom>
      <diagonal/>
    </border>
    <border>
      <left/>
      <right style="thin">
        <color theme="0" tint="-0.249977111117893"/>
      </right>
      <top style="hair">
        <color indexed="64"/>
      </top>
      <bottom style="hair">
        <color indexed="64"/>
      </bottom>
      <diagonal/>
    </border>
  </borders>
  <cellStyleXfs count="8">
    <xf numFmtId="0" fontId="0" fillId="0" borderId="0"/>
    <xf numFmtId="164" fontId="2" fillId="0" borderId="0" applyFont="0" applyFill="0" applyBorder="0" applyAlignment="0" applyProtection="0"/>
    <xf numFmtId="9" fontId="2" fillId="0" borderId="0" applyFont="0" applyFill="0" applyBorder="0" applyAlignment="0" applyProtection="0"/>
    <xf numFmtId="0" fontId="10" fillId="0" borderId="0"/>
    <xf numFmtId="0" fontId="2" fillId="0" borderId="0"/>
    <xf numFmtId="9" fontId="1" fillId="0" borderId="0" applyFont="0" applyFill="0" applyBorder="0" applyAlignment="0" applyProtection="0"/>
    <xf numFmtId="164" fontId="1" fillId="0" borderId="0" applyFont="0" applyFill="0" applyBorder="0" applyAlignment="0" applyProtection="0"/>
    <xf numFmtId="0" fontId="1" fillId="0" borderId="0"/>
  </cellStyleXfs>
  <cellXfs count="582">
    <xf numFmtId="0" fontId="0" fillId="0" borderId="0" xfId="0"/>
    <xf numFmtId="0" fontId="4" fillId="0" borderId="0" xfId="0" applyFont="1"/>
    <xf numFmtId="0" fontId="3" fillId="0" borderId="0" xfId="0" applyFont="1"/>
    <xf numFmtId="0" fontId="6" fillId="0" borderId="0" xfId="0" applyFont="1" applyAlignment="1">
      <alignment horizontal="left" textRotation="90"/>
    </xf>
    <xf numFmtId="0" fontId="0" fillId="0" borderId="0" xfId="0" applyAlignment="1"/>
    <xf numFmtId="0" fontId="4" fillId="0" borderId="0" xfId="0" applyFont="1" applyAlignment="1">
      <alignment vertical="top"/>
    </xf>
    <xf numFmtId="167" fontId="4" fillId="0" borderId="0" xfId="0" applyNumberFormat="1" applyFont="1" applyAlignment="1">
      <alignment vertical="top"/>
    </xf>
    <xf numFmtId="168" fontId="4" fillId="0" borderId="0" xfId="0" applyNumberFormat="1" applyFont="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7" fillId="0" borderId="1" xfId="0" applyFont="1" applyBorder="1" applyAlignment="1">
      <alignment vertical="top"/>
    </xf>
    <xf numFmtId="0" fontId="3" fillId="0" borderId="0" xfId="0" applyFont="1" applyBorder="1" applyAlignment="1">
      <alignment vertical="justify" wrapText="1"/>
    </xf>
    <xf numFmtId="0" fontId="4" fillId="0" borderId="0" xfId="0" applyFont="1" applyBorder="1"/>
    <xf numFmtId="0" fontId="9" fillId="0" borderId="2" xfId="0" applyFont="1" applyBorder="1" applyAlignment="1">
      <alignment vertical="top"/>
    </xf>
    <xf numFmtId="0" fontId="0" fillId="0" borderId="0" xfId="0" applyAlignment="1">
      <alignment vertical="top"/>
    </xf>
    <xf numFmtId="0" fontId="8" fillId="0" borderId="0" xfId="0" applyFont="1" applyFill="1" applyBorder="1" applyAlignment="1" applyProtection="1">
      <alignment vertical="center"/>
      <protection locked="0"/>
    </xf>
    <xf numFmtId="0" fontId="8" fillId="0" borderId="0" xfId="0" applyFont="1" applyAlignment="1">
      <alignment vertical="top"/>
    </xf>
    <xf numFmtId="0" fontId="16" fillId="0" borderId="0" xfId="0" applyFont="1"/>
    <xf numFmtId="0" fontId="0" fillId="0" borderId="0" xfId="0" quotePrefix="1"/>
    <xf numFmtId="0" fontId="0" fillId="0" borderId="0" xfId="0" applyBorder="1"/>
    <xf numFmtId="0" fontId="9" fillId="0" borderId="0" xfId="3" applyFont="1" applyFill="1" applyProtection="1"/>
    <xf numFmtId="0" fontId="11" fillId="0" borderId="0" xfId="3" quotePrefix="1" applyFont="1" applyFill="1" applyProtection="1"/>
    <xf numFmtId="0" fontId="7" fillId="0" borderId="0" xfId="3" applyFont="1" applyFill="1" applyProtection="1"/>
    <xf numFmtId="0" fontId="7" fillId="0" borderId="0" xfId="3" applyFont="1" applyFill="1" applyBorder="1" applyProtection="1"/>
    <xf numFmtId="0" fontId="13" fillId="0" borderId="1" xfId="0" applyFont="1" applyBorder="1" applyAlignment="1">
      <alignment vertical="top"/>
    </xf>
    <xf numFmtId="0" fontId="9" fillId="0" borderId="0" xfId="0" applyFont="1"/>
    <xf numFmtId="0" fontId="17" fillId="0" borderId="0" xfId="0" applyFont="1"/>
    <xf numFmtId="0" fontId="17" fillId="0" borderId="0" xfId="3" applyFont="1" applyFill="1" applyBorder="1" applyProtection="1"/>
    <xf numFmtId="170" fontId="0" fillId="0" borderId="0" xfId="0" applyNumberFormat="1" applyBorder="1"/>
    <xf numFmtId="170" fontId="17" fillId="0" borderId="0" xfId="0" applyNumberFormat="1" applyFont="1" applyBorder="1"/>
    <xf numFmtId="0" fontId="9" fillId="0" borderId="0" xfId="0" applyFont="1" applyBorder="1" applyAlignment="1">
      <alignment vertical="top"/>
    </xf>
    <xf numFmtId="0" fontId="0" fillId="0" borderId="0" xfId="0" applyAlignment="1">
      <alignment horizontal="right"/>
    </xf>
    <xf numFmtId="0" fontId="17" fillId="0" borderId="0" xfId="0" applyFont="1" applyAlignment="1">
      <alignment horizontal="right"/>
    </xf>
    <xf numFmtId="0" fontId="0" fillId="0" borderId="0" xfId="0" quotePrefix="1" applyAlignment="1">
      <alignment horizontal="right"/>
    </xf>
    <xf numFmtId="3" fontId="9" fillId="0" borderId="9" xfId="1" applyNumberFormat="1" applyFont="1" applyFill="1" applyBorder="1" applyAlignment="1" applyProtection="1">
      <alignment horizontal="right"/>
      <protection locked="0"/>
    </xf>
    <xf numFmtId="0" fontId="13" fillId="0" borderId="0" xfId="0" applyFont="1" applyBorder="1" applyAlignment="1">
      <alignment vertical="top"/>
    </xf>
    <xf numFmtId="0" fontId="0" fillId="0" borderId="9" xfId="0" applyFill="1" applyBorder="1" applyAlignment="1" applyProtection="1">
      <alignment horizontal="right"/>
      <protection locked="0"/>
    </xf>
    <xf numFmtId="2" fontId="0" fillId="0" borderId="9" xfId="0" applyNumberFormat="1" applyFill="1" applyBorder="1" applyAlignment="1" applyProtection="1">
      <alignment horizontal="right"/>
      <protection locked="0"/>
    </xf>
    <xf numFmtId="0" fontId="18" fillId="0" borderId="0" xfId="0" applyFont="1" applyAlignment="1">
      <alignment horizontal="left" textRotation="90"/>
    </xf>
    <xf numFmtId="0" fontId="19" fillId="0" borderId="0" xfId="0" applyFont="1" applyAlignment="1">
      <alignment textRotation="90"/>
    </xf>
    <xf numFmtId="0" fontId="17" fillId="0" borderId="0" xfId="0" applyFont="1" applyAlignment="1">
      <alignment horizontal="left"/>
    </xf>
    <xf numFmtId="9" fontId="0" fillId="0" borderId="0" xfId="2" applyFont="1" applyAlignment="1">
      <alignment vertical="top"/>
    </xf>
    <xf numFmtId="9" fontId="4" fillId="0" borderId="0" xfId="2" applyFont="1" applyAlignment="1">
      <alignment vertical="top"/>
    </xf>
    <xf numFmtId="9" fontId="4" fillId="0" borderId="0" xfId="2" applyFont="1"/>
    <xf numFmtId="0" fontId="18" fillId="0" borderId="0" xfId="0" applyFont="1"/>
    <xf numFmtId="0" fontId="15" fillId="0" borderId="0" xfId="0" applyFont="1" applyBorder="1" applyAlignment="1">
      <alignment vertical="top"/>
    </xf>
    <xf numFmtId="9" fontId="4" fillId="0" borderId="0" xfId="2" applyFont="1" applyBorder="1"/>
    <xf numFmtId="0" fontId="0" fillId="0" borderId="0" xfId="0" applyFill="1"/>
    <xf numFmtId="3" fontId="9" fillId="0" borderId="20" xfId="1" applyNumberFormat="1" applyFont="1" applyFill="1" applyBorder="1" applyAlignment="1" applyProtection="1">
      <alignment horizontal="right"/>
      <protection locked="0"/>
    </xf>
    <xf numFmtId="4" fontId="0" fillId="0" borderId="9" xfId="0" applyNumberFormat="1" applyFill="1" applyBorder="1" applyAlignment="1" applyProtection="1">
      <alignment horizontal="right"/>
      <protection locked="0"/>
    </xf>
    <xf numFmtId="0" fontId="0" fillId="0" borderId="0" xfId="0" applyFill="1" applyAlignment="1">
      <alignment horizontal="right"/>
    </xf>
    <xf numFmtId="3" fontId="9" fillId="0" borderId="0" xfId="1" applyNumberFormat="1" applyFont="1" applyFill="1" applyBorder="1" applyAlignment="1" applyProtection="1">
      <alignment horizontal="right"/>
      <protection locked="0"/>
    </xf>
    <xf numFmtId="0" fontId="2" fillId="0" borderId="0" xfId="0" applyFont="1"/>
    <xf numFmtId="0" fontId="17" fillId="0" borderId="0" xfId="0" applyFont="1" applyFill="1"/>
    <xf numFmtId="0" fontId="3" fillId="0" borderId="0" xfId="0" applyFont="1" applyBorder="1"/>
    <xf numFmtId="0" fontId="4" fillId="0" borderId="4" xfId="0" applyFont="1" applyBorder="1" applyAlignment="1">
      <alignment vertical="top"/>
    </xf>
    <xf numFmtId="0" fontId="2" fillId="0" borderId="0" xfId="0" applyFont="1" applyBorder="1" applyAlignment="1">
      <alignment vertical="top"/>
    </xf>
    <xf numFmtId="49" fontId="2" fillId="0" borderId="0" xfId="0" applyNumberFormat="1" applyFont="1" applyBorder="1" applyAlignment="1">
      <alignment vertical="top"/>
    </xf>
    <xf numFmtId="9" fontId="2" fillId="0" borderId="0" xfId="2" applyFont="1" applyBorder="1" applyAlignment="1">
      <alignment vertical="top"/>
    </xf>
    <xf numFmtId="165" fontId="2" fillId="0" borderId="0" xfId="0" applyNumberFormat="1" applyFont="1" applyBorder="1" applyAlignment="1">
      <alignment horizontal="right" vertical="top" shrinkToFit="1"/>
    </xf>
    <xf numFmtId="1" fontId="3" fillId="0" borderId="0" xfId="0" applyNumberFormat="1" applyFont="1" applyBorder="1"/>
    <xf numFmtId="0" fontId="4" fillId="0" borderId="22" xfId="0" applyFont="1" applyBorder="1" applyAlignment="1">
      <alignment vertical="top"/>
    </xf>
    <xf numFmtId="0" fontId="3" fillId="0" borderId="8" xfId="0" applyFont="1" applyBorder="1"/>
    <xf numFmtId="0" fontId="7" fillId="0" borderId="0" xfId="0" applyFont="1" applyBorder="1" applyAlignment="1"/>
    <xf numFmtId="172" fontId="4" fillId="0" borderId="15" xfId="1" applyNumberFormat="1" applyFont="1" applyBorder="1" applyAlignment="1" applyProtection="1">
      <alignment horizontal="right" vertical="top" shrinkToFit="1"/>
    </xf>
    <xf numFmtId="0" fontId="4" fillId="5" borderId="0" xfId="0" applyFont="1" applyFill="1"/>
    <xf numFmtId="3" fontId="2" fillId="0" borderId="9" xfId="1" applyNumberFormat="1" applyFont="1" applyFill="1" applyBorder="1" applyAlignment="1" applyProtection="1">
      <alignment horizontal="right"/>
      <protection locked="0"/>
    </xf>
    <xf numFmtId="0" fontId="4" fillId="5" borderId="0" xfId="0" applyFont="1" applyFill="1" applyBorder="1"/>
    <xf numFmtId="49" fontId="4" fillId="0" borderId="0" xfId="0" applyNumberFormat="1" applyFont="1" applyAlignment="1">
      <alignment horizontal="left" vertical="top"/>
    </xf>
    <xf numFmtId="49" fontId="4" fillId="0" borderId="0" xfId="0" applyNumberFormat="1" applyFont="1" applyBorder="1" applyAlignment="1">
      <alignment horizontal="left" vertical="top"/>
    </xf>
    <xf numFmtId="49" fontId="3" fillId="0" borderId="1" xfId="0" applyNumberFormat="1" applyFont="1" applyBorder="1" applyAlignment="1">
      <alignment horizontal="left" vertical="top"/>
    </xf>
    <xf numFmtId="49" fontId="3" fillId="0" borderId="0" xfId="0" applyNumberFormat="1" applyFont="1" applyBorder="1" applyAlignment="1">
      <alignment horizontal="left" vertical="top"/>
    </xf>
    <xf numFmtId="0" fontId="4" fillId="0" borderId="0" xfId="0" applyFont="1" applyBorder="1" applyAlignment="1">
      <alignment horizontal="left" vertical="top"/>
    </xf>
    <xf numFmtId="49" fontId="4" fillId="0" borderId="0" xfId="0" applyNumberFormat="1" applyFont="1" applyAlignment="1">
      <alignment horizontal="left"/>
    </xf>
    <xf numFmtId="49" fontId="4" fillId="5" borderId="0" xfId="0" applyNumberFormat="1" applyFont="1" applyFill="1" applyBorder="1" applyAlignment="1">
      <alignment horizontal="left"/>
    </xf>
    <xf numFmtId="3" fontId="0" fillId="0" borderId="9" xfId="0" applyNumberFormat="1" applyFill="1" applyBorder="1" applyAlignment="1" applyProtection="1">
      <alignment horizontal="right"/>
      <protection locked="0"/>
    </xf>
    <xf numFmtId="0" fontId="26" fillId="0" borderId="0" xfId="0" applyFont="1" applyFill="1" applyBorder="1" applyAlignment="1" applyProtection="1">
      <alignment vertical="center"/>
      <protection locked="0"/>
    </xf>
    <xf numFmtId="0" fontId="7" fillId="0" borderId="0" xfId="0" applyFont="1" applyAlignment="1">
      <alignment horizontal="left"/>
    </xf>
    <xf numFmtId="0" fontId="2" fillId="0" borderId="0" xfId="0" applyFont="1" applyAlignment="1">
      <alignment horizontal="left"/>
    </xf>
    <xf numFmtId="0" fontId="2" fillId="0" borderId="0" xfId="0" applyFont="1" applyAlignment="1">
      <alignment vertical="top"/>
    </xf>
    <xf numFmtId="0" fontId="8" fillId="0" borderId="0" xfId="0" applyFont="1" applyAlignment="1"/>
    <xf numFmtId="0" fontId="9" fillId="3" borderId="10" xfId="3" applyFont="1" applyFill="1" applyBorder="1" applyProtection="1"/>
    <xf numFmtId="0" fontId="7" fillId="3" borderId="11" xfId="3" applyFont="1" applyFill="1" applyBorder="1" applyProtection="1"/>
    <xf numFmtId="0" fontId="9" fillId="3" borderId="11" xfId="3" applyFont="1" applyFill="1" applyBorder="1"/>
    <xf numFmtId="0" fontId="0" fillId="3" borderId="11" xfId="0" applyFill="1" applyBorder="1"/>
    <xf numFmtId="0" fontId="0" fillId="3" borderId="12" xfId="0" applyFill="1" applyBorder="1"/>
    <xf numFmtId="0" fontId="2" fillId="3" borderId="10" xfId="3" applyFont="1" applyFill="1" applyBorder="1" applyProtection="1"/>
    <xf numFmtId="0" fontId="9" fillId="3" borderId="19" xfId="3" applyFont="1" applyFill="1" applyBorder="1" applyProtection="1"/>
    <xf numFmtId="0" fontId="7" fillId="3" borderId="17" xfId="3" applyFont="1" applyFill="1" applyBorder="1" applyProtection="1"/>
    <xf numFmtId="0" fontId="9" fillId="3" borderId="17" xfId="3" applyFont="1" applyFill="1" applyBorder="1"/>
    <xf numFmtId="0" fontId="0" fillId="3" borderId="17" xfId="0" applyFill="1" applyBorder="1"/>
    <xf numFmtId="0" fontId="0" fillId="3" borderId="18" xfId="0" applyFill="1" applyBorder="1"/>
    <xf numFmtId="0" fontId="2" fillId="3" borderId="10" xfId="0" applyFont="1" applyFill="1" applyBorder="1"/>
    <xf numFmtId="0" fontId="9" fillId="3" borderId="10" xfId="0" applyFont="1" applyFill="1" applyBorder="1"/>
    <xf numFmtId="0" fontId="0" fillId="3" borderId="21" xfId="0" applyFill="1" applyBorder="1"/>
    <xf numFmtId="0" fontId="0" fillId="3" borderId="10" xfId="0" applyFill="1" applyBorder="1"/>
    <xf numFmtId="0" fontId="9" fillId="0" borderId="24" xfId="0" applyFont="1" applyBorder="1" applyAlignment="1">
      <alignment vertical="top"/>
    </xf>
    <xf numFmtId="49" fontId="4" fillId="0" borderId="24" xfId="0" applyNumberFormat="1" applyFont="1" applyBorder="1" applyAlignment="1" applyProtection="1">
      <alignment horizontal="left" vertical="top" wrapText="1" shrinkToFit="1"/>
      <protection locked="0"/>
    </xf>
    <xf numFmtId="0" fontId="4" fillId="0" borderId="9" xfId="0" applyFont="1" applyFill="1" applyBorder="1" applyAlignment="1">
      <alignment vertical="top" shrinkToFit="1"/>
    </xf>
    <xf numFmtId="0" fontId="4" fillId="0" borderId="9" xfId="0" applyFont="1" applyFill="1" applyBorder="1" applyAlignment="1">
      <alignment horizontal="center" vertical="top" wrapText="1"/>
    </xf>
    <xf numFmtId="9" fontId="4" fillId="0" borderId="9" xfId="2" applyFont="1" applyFill="1" applyBorder="1" applyAlignment="1">
      <alignment horizontal="center" vertical="top" wrapText="1"/>
    </xf>
    <xf numFmtId="0" fontId="3" fillId="0" borderId="9" xfId="0" applyFont="1" applyFill="1" applyBorder="1" applyAlignment="1">
      <alignment horizontal="center" vertical="top" wrapText="1"/>
    </xf>
    <xf numFmtId="0" fontId="27" fillId="0" borderId="4" xfId="0" applyFont="1" applyBorder="1" applyAlignment="1">
      <alignment vertical="top"/>
    </xf>
    <xf numFmtId="0" fontId="17" fillId="0" borderId="0" xfId="0" applyFont="1" applyBorder="1" applyAlignment="1">
      <alignment vertical="top"/>
    </xf>
    <xf numFmtId="49" fontId="17" fillId="0" borderId="0" xfId="0" applyNumberFormat="1" applyFont="1" applyBorder="1" applyAlignment="1">
      <alignment vertical="top"/>
    </xf>
    <xf numFmtId="0" fontId="27" fillId="0" borderId="0" xfId="0" applyFont="1" applyBorder="1" applyAlignment="1">
      <alignment horizontal="left" vertical="top"/>
    </xf>
    <xf numFmtId="9" fontId="17" fillId="0" borderId="0" xfId="2" applyFont="1" applyBorder="1" applyAlignment="1">
      <alignment vertical="top"/>
    </xf>
    <xf numFmtId="0" fontId="28" fillId="0" borderId="0" xfId="0" applyFont="1" applyBorder="1"/>
    <xf numFmtId="1" fontId="28" fillId="0" borderId="0" xfId="0" applyNumberFormat="1" applyFont="1" applyBorder="1"/>
    <xf numFmtId="165" fontId="17" fillId="0" borderId="0" xfId="0" applyNumberFormat="1" applyFont="1" applyBorder="1" applyAlignment="1">
      <alignment horizontal="right" vertical="top" shrinkToFit="1"/>
    </xf>
    <xf numFmtId="0" fontId="28" fillId="0" borderId="0" xfId="0" applyFont="1"/>
    <xf numFmtId="0" fontId="2" fillId="3" borderId="19" xfId="0" applyFont="1" applyFill="1" applyBorder="1"/>
    <xf numFmtId="9" fontId="17" fillId="0" borderId="0" xfId="0" applyNumberFormat="1" applyFont="1" applyBorder="1" applyAlignment="1">
      <alignment vertical="top"/>
    </xf>
    <xf numFmtId="1" fontId="2" fillId="0" borderId="0" xfId="0" applyNumberFormat="1" applyFont="1" applyBorder="1" applyAlignment="1">
      <alignment vertical="top"/>
    </xf>
    <xf numFmtId="1" fontId="17" fillId="0" borderId="0" xfId="0" applyNumberFormat="1" applyFont="1" applyBorder="1" applyAlignment="1">
      <alignment vertical="top"/>
    </xf>
    <xf numFmtId="0" fontId="2" fillId="0" borderId="0" xfId="0" applyFont="1" applyBorder="1" applyAlignment="1">
      <alignment horizontal="left" vertical="top"/>
    </xf>
    <xf numFmtId="0" fontId="25" fillId="0" borderId="0" xfId="0" applyFont="1" applyBorder="1" applyAlignment="1">
      <alignment vertical="top"/>
    </xf>
    <xf numFmtId="9" fontId="25" fillId="0" borderId="0" xfId="2" applyFont="1" applyBorder="1" applyAlignment="1">
      <alignment vertical="top"/>
    </xf>
    <xf numFmtId="0" fontId="25" fillId="3" borderId="8" xfId="0" applyFont="1" applyFill="1" applyBorder="1" applyAlignment="1">
      <alignment vertical="top"/>
    </xf>
    <xf numFmtId="0" fontId="25" fillId="3" borderId="0" xfId="0" applyFont="1" applyFill="1" applyBorder="1" applyAlignment="1">
      <alignment vertical="top"/>
    </xf>
    <xf numFmtId="0" fontId="25" fillId="3" borderId="8" xfId="0" applyFont="1" applyFill="1" applyBorder="1" applyAlignment="1">
      <alignment horizontal="left" vertical="top"/>
    </xf>
    <xf numFmtId="3" fontId="2" fillId="0" borderId="0" xfId="4" applyNumberFormat="1" applyFont="1" applyFill="1" applyBorder="1" applyAlignment="1" applyProtection="1">
      <alignment horizontal="left" vertical="top"/>
      <protection locked="0"/>
    </xf>
    <xf numFmtId="3" fontId="4" fillId="9" borderId="24" xfId="4" applyNumberFormat="1" applyFont="1" applyFill="1" applyBorder="1" applyAlignment="1" applyProtection="1">
      <alignment horizontal="right" vertical="top"/>
      <protection locked="0"/>
    </xf>
    <xf numFmtId="0" fontId="2" fillId="3" borderId="11" xfId="3" applyFont="1" applyFill="1" applyBorder="1"/>
    <xf numFmtId="0" fontId="2" fillId="3" borderId="11" xfId="0" applyFont="1" applyFill="1" applyBorder="1"/>
    <xf numFmtId="0" fontId="2" fillId="3" borderId="12" xfId="0" applyFont="1" applyFill="1" applyBorder="1"/>
    <xf numFmtId="0" fontId="2" fillId="3" borderId="17" xfId="0" applyFont="1" applyFill="1" applyBorder="1"/>
    <xf numFmtId="0" fontId="2" fillId="3" borderId="18" xfId="0" applyFont="1" applyFill="1" applyBorder="1"/>
    <xf numFmtId="4" fontId="9" fillId="0" borderId="9" xfId="1" applyNumberFormat="1" applyFont="1" applyFill="1" applyBorder="1" applyAlignment="1" applyProtection="1">
      <alignment horizontal="right"/>
      <protection locked="0"/>
    </xf>
    <xf numFmtId="177" fontId="9" fillId="0" borderId="9" xfId="1" applyNumberFormat="1" applyFont="1" applyFill="1" applyBorder="1" applyAlignment="1" applyProtection="1">
      <alignment horizontal="right"/>
      <protection locked="0"/>
    </xf>
    <xf numFmtId="178" fontId="2" fillId="0" borderId="9" xfId="0" applyNumberFormat="1" applyFont="1" applyFill="1" applyBorder="1" applyAlignment="1" applyProtection="1">
      <alignment horizontal="right"/>
      <protection locked="0"/>
    </xf>
    <xf numFmtId="9" fontId="4" fillId="0" borderId="0" xfId="2" applyNumberFormat="1" applyFont="1" applyAlignment="1">
      <alignment horizontal="left"/>
    </xf>
    <xf numFmtId="0" fontId="4" fillId="0" borderId="0" xfId="4" applyFont="1" applyFill="1" applyBorder="1" applyAlignment="1" applyProtection="1">
      <alignment vertical="top"/>
    </xf>
    <xf numFmtId="0" fontId="8" fillId="0" borderId="0" xfId="4" applyFont="1" applyFill="1" applyBorder="1" applyAlignment="1" applyProtection="1">
      <alignment vertical="top"/>
    </xf>
    <xf numFmtId="0" fontId="2" fillId="0" borderId="0" xfId="4" applyFont="1" applyFill="1" applyBorder="1" applyAlignment="1" applyProtection="1">
      <alignment vertical="top"/>
    </xf>
    <xf numFmtId="49" fontId="4" fillId="0" borderId="0" xfId="4" applyNumberFormat="1" applyFont="1" applyFill="1" applyBorder="1" applyAlignment="1" applyProtection="1">
      <alignment horizontal="left" vertical="top"/>
    </xf>
    <xf numFmtId="49" fontId="3" fillId="0" borderId="0" xfId="4" applyNumberFormat="1" applyFont="1" applyFill="1" applyBorder="1" applyAlignment="1" applyProtection="1">
      <alignment horizontal="right" vertical="top"/>
    </xf>
    <xf numFmtId="9" fontId="0" fillId="0" borderId="0" xfId="5" applyFont="1" applyFill="1" applyBorder="1" applyAlignment="1" applyProtection="1">
      <alignment vertical="top"/>
    </xf>
    <xf numFmtId="0" fontId="4" fillId="0" borderId="0" xfId="4" applyFont="1" applyFill="1" applyBorder="1" applyProtection="1"/>
    <xf numFmtId="9" fontId="4" fillId="0" borderId="0" xfId="5" applyFont="1" applyFill="1" applyBorder="1" applyProtection="1"/>
    <xf numFmtId="0" fontId="3" fillId="0" borderId="0" xfId="4" applyFont="1" applyFill="1" applyBorder="1" applyAlignment="1" applyProtection="1">
      <alignment vertical="justify" wrapText="1"/>
    </xf>
    <xf numFmtId="0" fontId="2" fillId="0" borderId="24" xfId="4" applyFont="1" applyFill="1" applyBorder="1" applyAlignment="1" applyProtection="1">
      <alignment vertical="top"/>
    </xf>
    <xf numFmtId="0" fontId="4" fillId="0" borderId="24" xfId="4" applyFont="1" applyFill="1" applyBorder="1" applyAlignment="1" applyProtection="1">
      <alignment vertical="top"/>
    </xf>
    <xf numFmtId="3" fontId="4" fillId="0" borderId="0" xfId="4" applyNumberFormat="1" applyFont="1" applyFill="1" applyBorder="1" applyAlignment="1" applyProtection="1">
      <alignment horizontal="right" vertical="top"/>
    </xf>
    <xf numFmtId="0" fontId="4" fillId="0" borderId="2" xfId="4" applyFont="1" applyFill="1" applyBorder="1" applyProtection="1"/>
    <xf numFmtId="0" fontId="4" fillId="0" borderId="2" xfId="4" applyFont="1" applyFill="1" applyBorder="1" applyAlignment="1" applyProtection="1">
      <alignment horizontal="right"/>
    </xf>
    <xf numFmtId="0" fontId="2" fillId="0" borderId="2" xfId="4" applyFont="1" applyFill="1" applyBorder="1" applyAlignment="1" applyProtection="1">
      <alignment vertical="top"/>
    </xf>
    <xf numFmtId="0" fontId="29" fillId="0" borderId="0" xfId="4" applyFont="1" applyFill="1" applyBorder="1" applyAlignment="1" applyProtection="1">
      <alignment horizontal="left" textRotation="90"/>
    </xf>
    <xf numFmtId="0" fontId="30" fillId="0" borderId="0" xfId="4" applyFont="1" applyFill="1" applyBorder="1" applyAlignment="1" applyProtection="1">
      <alignment textRotation="90"/>
    </xf>
    <xf numFmtId="9" fontId="4" fillId="0" borderId="0" xfId="5" applyFont="1" applyFill="1" applyBorder="1" applyAlignment="1" applyProtection="1">
      <alignment vertical="top"/>
    </xf>
    <xf numFmtId="167" fontId="4" fillId="0" borderId="0" xfId="4" applyNumberFormat="1" applyFont="1" applyFill="1" applyBorder="1" applyAlignment="1" applyProtection="1">
      <alignment vertical="top"/>
    </xf>
    <xf numFmtId="168" fontId="4" fillId="0" borderId="0" xfId="4" applyNumberFormat="1" applyFont="1" applyFill="1" applyBorder="1" applyAlignment="1" applyProtection="1">
      <alignment vertical="top"/>
    </xf>
    <xf numFmtId="0" fontId="3" fillId="0" borderId="0" xfId="4" applyFont="1" applyFill="1" applyBorder="1" applyProtection="1"/>
    <xf numFmtId="0" fontId="4" fillId="7" borderId="0" xfId="4" applyFont="1" applyFill="1" applyBorder="1" applyProtection="1"/>
    <xf numFmtId="49" fontId="4" fillId="7" borderId="0" xfId="4" applyNumberFormat="1" applyFont="1" applyFill="1" applyBorder="1" applyAlignment="1" applyProtection="1">
      <alignment horizontal="left"/>
    </xf>
    <xf numFmtId="49" fontId="3" fillId="7" borderId="0" xfId="4" applyNumberFormat="1" applyFont="1" applyFill="1" applyBorder="1" applyAlignment="1" applyProtection="1">
      <alignment horizontal="right"/>
    </xf>
    <xf numFmtId="9" fontId="4" fillId="7" borderId="0" xfId="5" applyFont="1" applyFill="1" applyBorder="1" applyProtection="1"/>
    <xf numFmtId="49" fontId="4" fillId="0" borderId="0" xfId="4" applyNumberFormat="1" applyFont="1" applyFill="1" applyBorder="1" applyAlignment="1" applyProtection="1">
      <alignment horizontal="left"/>
    </xf>
    <xf numFmtId="49" fontId="3" fillId="0" borderId="0" xfId="4" applyNumberFormat="1" applyFont="1" applyFill="1" applyBorder="1" applyAlignment="1" applyProtection="1">
      <alignment horizontal="right"/>
    </xf>
    <xf numFmtId="0" fontId="1" fillId="0" borderId="0" xfId="7" applyFont="1" applyFill="1" applyBorder="1" applyProtection="1"/>
    <xf numFmtId="0" fontId="0" fillId="0" borderId="0" xfId="0" applyProtection="1">
      <protection locked="0"/>
    </xf>
    <xf numFmtId="0" fontId="4" fillId="5" borderId="17" xfId="0" applyFont="1" applyFill="1" applyBorder="1"/>
    <xf numFmtId="49" fontId="4" fillId="0" borderId="0" xfId="0" applyNumberFormat="1" applyFont="1" applyBorder="1" applyAlignment="1">
      <alignment horizontal="left"/>
    </xf>
    <xf numFmtId="0" fontId="2" fillId="0" borderId="35" xfId="0" applyFont="1" applyBorder="1"/>
    <xf numFmtId="0" fontId="4" fillId="0" borderId="35" xfId="0" applyFont="1" applyBorder="1"/>
    <xf numFmtId="9" fontId="4" fillId="0" borderId="35" xfId="2" applyFont="1" applyBorder="1"/>
    <xf numFmtId="9" fontId="4" fillId="5" borderId="0" xfId="2" applyFont="1" applyFill="1" applyBorder="1"/>
    <xf numFmtId="0" fontId="2" fillId="0" borderId="35" xfId="0" applyFont="1" applyFill="1" applyBorder="1"/>
    <xf numFmtId="9" fontId="2" fillId="0" borderId="35" xfId="2" applyFont="1" applyFill="1" applyBorder="1"/>
    <xf numFmtId="0" fontId="4" fillId="0" borderId="35" xfId="0" applyFont="1" applyFill="1" applyBorder="1"/>
    <xf numFmtId="0" fontId="2" fillId="0" borderId="0" xfId="0" applyFont="1" applyFill="1" applyBorder="1"/>
    <xf numFmtId="0" fontId="4" fillId="0" borderId="0" xfId="0" applyFont="1" applyFill="1" applyBorder="1"/>
    <xf numFmtId="49" fontId="4" fillId="0" borderId="0" xfId="0" applyNumberFormat="1" applyFont="1" applyFill="1" applyBorder="1" applyAlignment="1">
      <alignment horizontal="left"/>
    </xf>
    <xf numFmtId="0" fontId="35" fillId="0" borderId="0" xfId="4" applyFont="1" applyFill="1" applyBorder="1" applyAlignment="1" applyProtection="1">
      <alignment textRotation="90"/>
    </xf>
    <xf numFmtId="173" fontId="36" fillId="0" borderId="0" xfId="6" applyNumberFormat="1" applyFont="1" applyFill="1" applyBorder="1" applyAlignment="1" applyProtection="1">
      <alignment horizontal="right" vertical="top" shrinkToFit="1"/>
    </xf>
    <xf numFmtId="173" fontId="37" fillId="11" borderId="28" xfId="4" applyNumberFormat="1" applyFont="1" applyFill="1" applyBorder="1" applyAlignment="1" applyProtection="1">
      <alignment vertical="top"/>
    </xf>
    <xf numFmtId="173" fontId="37" fillId="11" borderId="2" xfId="4" applyNumberFormat="1" applyFont="1" applyFill="1" applyBorder="1" applyAlignment="1" applyProtection="1">
      <alignment vertical="top"/>
    </xf>
    <xf numFmtId="174" fontId="37" fillId="9" borderId="2" xfId="4" applyNumberFormat="1" applyFont="1" applyFill="1" applyBorder="1" applyAlignment="1" applyProtection="1">
      <alignment vertical="top"/>
      <protection locked="0"/>
    </xf>
    <xf numFmtId="0" fontId="37" fillId="0" borderId="0" xfId="4" applyFont="1" applyFill="1" applyBorder="1" applyAlignment="1" applyProtection="1">
      <alignment vertical="top"/>
    </xf>
    <xf numFmtId="0" fontId="26" fillId="0" borderId="0" xfId="4" applyFont="1" applyFill="1" applyBorder="1" applyAlignment="1" applyProtection="1">
      <alignment vertical="top"/>
    </xf>
    <xf numFmtId="0" fontId="38" fillId="0" borderId="0" xfId="4" applyFont="1" applyFill="1" applyBorder="1" applyAlignment="1" applyProtection="1">
      <alignment vertical="top"/>
    </xf>
    <xf numFmtId="0" fontId="36" fillId="0" borderId="0" xfId="4" applyFont="1" applyFill="1" applyBorder="1" applyProtection="1"/>
    <xf numFmtId="0" fontId="36" fillId="0" borderId="0" xfId="4" applyFont="1" applyFill="1" applyBorder="1" applyAlignment="1" applyProtection="1">
      <alignment horizontal="right"/>
    </xf>
    <xf numFmtId="9" fontId="26" fillId="0" borderId="0" xfId="5" applyFont="1" applyFill="1" applyBorder="1" applyAlignment="1" applyProtection="1">
      <alignment vertical="top"/>
    </xf>
    <xf numFmtId="0" fontId="39" fillId="0" borderId="0" xfId="4" applyFont="1" applyFill="1" applyBorder="1" applyAlignment="1" applyProtection="1">
      <alignment horizontal="right"/>
    </xf>
    <xf numFmtId="172" fontId="37" fillId="0" borderId="0" xfId="6" applyNumberFormat="1" applyFont="1" applyFill="1" applyBorder="1" applyAlignment="1" applyProtection="1">
      <alignment horizontal="right" vertical="top" shrinkToFit="1"/>
    </xf>
    <xf numFmtId="0" fontId="37" fillId="0" borderId="0" xfId="4" applyFont="1" applyFill="1" applyBorder="1" applyProtection="1"/>
    <xf numFmtId="9" fontId="37" fillId="11" borderId="2" xfId="4" applyNumberFormat="1" applyFont="1" applyFill="1" applyBorder="1" applyAlignment="1" applyProtection="1">
      <alignment horizontal="right" vertical="top"/>
    </xf>
    <xf numFmtId="175" fontId="37" fillId="11" borderId="2" xfId="4" applyNumberFormat="1" applyFont="1" applyFill="1" applyBorder="1" applyAlignment="1" applyProtection="1">
      <alignment horizontal="right" vertical="top"/>
    </xf>
    <xf numFmtId="172" fontId="37" fillId="11" borderId="2" xfId="4" applyNumberFormat="1" applyFont="1" applyFill="1" applyBorder="1" applyAlignment="1" applyProtection="1">
      <alignment vertical="top"/>
    </xf>
    <xf numFmtId="0" fontId="37" fillId="7" borderId="0" xfId="4" applyFont="1" applyFill="1" applyBorder="1" applyProtection="1"/>
    <xf numFmtId="49" fontId="37" fillId="7" borderId="0" xfId="4" applyNumberFormat="1" applyFont="1" applyFill="1" applyBorder="1" applyAlignment="1" applyProtection="1">
      <alignment horizontal="left"/>
    </xf>
    <xf numFmtId="49" fontId="36" fillId="7" borderId="0" xfId="4" applyNumberFormat="1" applyFont="1" applyFill="1" applyBorder="1" applyAlignment="1" applyProtection="1">
      <alignment horizontal="right"/>
    </xf>
    <xf numFmtId="9" fontId="37" fillId="7" borderId="0" xfId="5" applyFont="1" applyFill="1" applyBorder="1" applyProtection="1"/>
    <xf numFmtId="0" fontId="4" fillId="0" borderId="24" xfId="0" applyFont="1" applyBorder="1" applyAlignment="1" applyProtection="1">
      <alignment vertical="top" wrapText="1"/>
      <protection locked="0"/>
    </xf>
    <xf numFmtId="3" fontId="4" fillId="0" borderId="24" xfId="0" applyNumberFormat="1" applyFont="1" applyBorder="1" applyAlignment="1" applyProtection="1">
      <alignment horizontal="center" vertical="top" wrapText="1" shrinkToFit="1"/>
      <protection locked="0"/>
    </xf>
    <xf numFmtId="0" fontId="4" fillId="0" borderId="24" xfId="0" applyFont="1" applyBorder="1" applyAlignment="1" applyProtection="1">
      <alignment horizontal="left" vertical="top" wrapText="1"/>
      <protection locked="0"/>
    </xf>
    <xf numFmtId="3" fontId="4" fillId="0" borderId="24" xfId="0" applyNumberFormat="1" applyFont="1" applyBorder="1" applyAlignment="1" applyProtection="1">
      <alignment horizontal="right" vertical="top" wrapText="1"/>
      <protection locked="0"/>
    </xf>
    <xf numFmtId="0" fontId="4" fillId="0" borderId="24" xfId="0" applyFont="1" applyBorder="1" applyAlignment="1" applyProtection="1">
      <alignment horizontal="center" vertical="top" wrapText="1"/>
      <protection locked="0"/>
    </xf>
    <xf numFmtId="0" fontId="0" fillId="4" borderId="0" xfId="0" applyFill="1"/>
    <xf numFmtId="0" fontId="7" fillId="4" borderId="0" xfId="0" applyFont="1" applyFill="1"/>
    <xf numFmtId="0" fontId="44" fillId="0" borderId="0" xfId="0" applyFont="1"/>
    <xf numFmtId="0" fontId="46" fillId="0" borderId="0" xfId="0" applyFont="1"/>
    <xf numFmtId="0" fontId="21" fillId="0" borderId="0" xfId="0" applyFont="1"/>
    <xf numFmtId="0" fontId="0" fillId="0" borderId="36" xfId="0" applyBorder="1"/>
    <xf numFmtId="0" fontId="21" fillId="0" borderId="9" xfId="0" applyFont="1" applyBorder="1" applyAlignment="1" applyProtection="1">
      <alignment horizontal="right" vertical="top"/>
      <protection locked="0"/>
    </xf>
    <xf numFmtId="3" fontId="21" fillId="0" borderId="9" xfId="0" applyNumberFormat="1" applyFont="1" applyBorder="1" applyAlignment="1" applyProtection="1">
      <alignment horizontal="right" vertical="top"/>
      <protection locked="0"/>
    </xf>
    <xf numFmtId="3" fontId="0" fillId="0" borderId="0" xfId="0" applyNumberFormat="1"/>
    <xf numFmtId="3" fontId="21" fillId="0" borderId="9" xfId="0" applyNumberFormat="1" applyFont="1" applyBorder="1" applyAlignment="1" applyProtection="1">
      <alignment horizontal="right" vertical="top" indent="1"/>
      <protection locked="0"/>
    </xf>
    <xf numFmtId="0" fontId="21" fillId="0" borderId="2" xfId="0" applyFont="1" applyBorder="1" applyAlignment="1">
      <alignment vertical="top" wrapText="1"/>
    </xf>
    <xf numFmtId="0" fontId="21" fillId="0" borderId="25" xfId="0" applyFont="1" applyBorder="1" applyAlignment="1">
      <alignment horizontal="left" vertical="top"/>
    </xf>
    <xf numFmtId="0" fontId="21" fillId="12" borderId="28" xfId="0" applyFont="1" applyFill="1" applyBorder="1" applyAlignment="1">
      <alignment vertical="top" wrapText="1"/>
    </xf>
    <xf numFmtId="0" fontId="21" fillId="0" borderId="2" xfId="0" applyFont="1" applyBorder="1" applyAlignment="1" applyProtection="1">
      <alignment vertical="top"/>
      <protection locked="0"/>
    </xf>
    <xf numFmtId="1" fontId="21" fillId="0" borderId="2" xfId="0" applyNumberFormat="1" applyFont="1" applyBorder="1" applyAlignment="1" applyProtection="1">
      <alignment horizontal="left" vertical="top"/>
      <protection locked="0"/>
    </xf>
    <xf numFmtId="0" fontId="21" fillId="0" borderId="2" xfId="0" applyFont="1" applyBorder="1" applyAlignment="1" applyProtection="1">
      <alignment horizontal="left" vertical="top"/>
      <protection locked="0"/>
    </xf>
    <xf numFmtId="0" fontId="21" fillId="0" borderId="25" xfId="0" applyFont="1" applyBorder="1" applyAlignment="1" applyProtection="1">
      <alignment horizontal="left" vertical="top" wrapText="1"/>
      <protection locked="0"/>
    </xf>
    <xf numFmtId="180" fontId="21" fillId="0" borderId="2" xfId="0" applyNumberFormat="1" applyFont="1" applyBorder="1" applyAlignment="1" applyProtection="1">
      <alignment horizontal="left" vertical="top"/>
      <protection locked="0"/>
    </xf>
    <xf numFmtId="3" fontId="21" fillId="5" borderId="2" xfId="0" applyNumberFormat="1" applyFont="1" applyFill="1" applyBorder="1" applyAlignment="1">
      <alignment horizontal="right" vertical="top"/>
    </xf>
    <xf numFmtId="2" fontId="21" fillId="0" borderId="2" xfId="0" applyNumberFormat="1" applyFont="1" applyBorder="1"/>
    <xf numFmtId="0" fontId="21" fillId="0" borderId="2" xfId="0" applyFont="1" applyBorder="1"/>
    <xf numFmtId="0" fontId="21" fillId="0" borderId="28" xfId="0" applyFont="1" applyBorder="1" applyAlignment="1" applyProtection="1">
      <alignment horizontal="left" vertical="top"/>
      <protection locked="0"/>
    </xf>
    <xf numFmtId="1" fontId="21" fillId="5" borderId="2" xfId="0" applyNumberFormat="1" applyFont="1" applyFill="1" applyBorder="1" applyAlignment="1">
      <alignment horizontal="left"/>
    </xf>
    <xf numFmtId="0" fontId="21" fillId="0" borderId="0" xfId="0" applyFont="1" applyAlignment="1">
      <alignment horizontal="right"/>
    </xf>
    <xf numFmtId="3" fontId="21" fillId="5" borderId="24" xfId="0" applyNumberFormat="1" applyFont="1" applyFill="1" applyBorder="1" applyAlignment="1">
      <alignment horizontal="right" vertical="top"/>
    </xf>
    <xf numFmtId="2" fontId="7" fillId="0" borderId="2" xfId="0" applyNumberFormat="1" applyFont="1" applyBorder="1"/>
    <xf numFmtId="0" fontId="21" fillId="5" borderId="2" xfId="0" applyFont="1" applyFill="1" applyBorder="1" applyAlignment="1">
      <alignment horizontal="left"/>
    </xf>
    <xf numFmtId="9" fontId="48" fillId="5" borderId="7" xfId="0" applyNumberFormat="1" applyFont="1" applyFill="1" applyBorder="1" applyAlignment="1">
      <alignment horizontal="right"/>
    </xf>
    <xf numFmtId="0" fontId="48" fillId="0" borderId="0" xfId="0" applyFont="1"/>
    <xf numFmtId="49" fontId="2" fillId="0" borderId="21" xfId="0" applyNumberFormat="1" applyFont="1" applyBorder="1" applyAlignment="1">
      <alignment vertical="top"/>
    </xf>
    <xf numFmtId="49" fontId="2" fillId="0" borderId="35" xfId="0" applyNumberFormat="1" applyFont="1" applyBorder="1" applyAlignment="1">
      <alignment vertical="top"/>
    </xf>
    <xf numFmtId="49" fontId="2" fillId="0" borderId="38" xfId="0" applyNumberFormat="1" applyFont="1" applyBorder="1" applyAlignment="1">
      <alignment vertical="top"/>
    </xf>
    <xf numFmtId="0" fontId="49" fillId="5" borderId="17" xfId="0" applyFont="1" applyFill="1" applyBorder="1"/>
    <xf numFmtId="49" fontId="49" fillId="5" borderId="0" xfId="0" applyNumberFormat="1" applyFont="1" applyFill="1"/>
    <xf numFmtId="49" fontId="49" fillId="5" borderId="17" xfId="0" applyNumberFormat="1" applyFont="1" applyFill="1" applyBorder="1"/>
    <xf numFmtId="0" fontId="21" fillId="5" borderId="0" xfId="0" applyFont="1" applyFill="1"/>
    <xf numFmtId="0" fontId="49" fillId="5" borderId="0" xfId="0" applyFont="1" applyFill="1"/>
    <xf numFmtId="0" fontId="21" fillId="5" borderId="0" xfId="0" applyFont="1" applyFill="1" applyAlignment="1">
      <alignment horizontal="left"/>
    </xf>
    <xf numFmtId="0" fontId="0" fillId="5" borderId="0" xfId="0" applyFill="1"/>
    <xf numFmtId="0" fontId="50" fillId="0" borderId="0" xfId="0" applyFont="1"/>
    <xf numFmtId="0" fontId="51" fillId="0" borderId="0" xfId="0" applyFont="1" applyAlignment="1">
      <alignment textRotation="90"/>
    </xf>
    <xf numFmtId="49" fontId="4" fillId="0" borderId="0" xfId="0" applyNumberFormat="1" applyFont="1"/>
    <xf numFmtId="9" fontId="4" fillId="0" borderId="0" xfId="2" applyFont="1" applyBorder="1" applyProtection="1"/>
    <xf numFmtId="9" fontId="4" fillId="0" borderId="0" xfId="2" applyFont="1" applyProtection="1"/>
    <xf numFmtId="0" fontId="2" fillId="0" borderId="0" xfId="0" applyFont="1" applyAlignment="1">
      <alignment horizontal="right" vertical="top"/>
    </xf>
    <xf numFmtId="0" fontId="2" fillId="4" borderId="0" xfId="4" applyFill="1"/>
    <xf numFmtId="0" fontId="2" fillId="0" borderId="0" xfId="4"/>
    <xf numFmtId="0" fontId="7" fillId="4" borderId="0" xfId="4" applyFont="1" applyFill="1"/>
    <xf numFmtId="0" fontId="16" fillId="0" borderId="0" xfId="4" applyFont="1"/>
    <xf numFmtId="0" fontId="26" fillId="0" borderId="0" xfId="4" applyFont="1" applyAlignment="1">
      <alignment vertical="top"/>
    </xf>
    <xf numFmtId="0" fontId="26" fillId="0" borderId="0" xfId="4" applyFont="1"/>
    <xf numFmtId="3" fontId="26" fillId="0" borderId="0" xfId="4" applyNumberFormat="1" applyFont="1" applyAlignment="1">
      <alignment horizontal="left" vertical="top"/>
    </xf>
    <xf numFmtId="0" fontId="53" fillId="0" borderId="0" xfId="4" applyFont="1"/>
    <xf numFmtId="0" fontId="26" fillId="0" borderId="17" xfId="4" applyFont="1" applyBorder="1"/>
    <xf numFmtId="0" fontId="34" fillId="0" borderId="0" xfId="4" applyFont="1" applyAlignment="1">
      <alignment wrapText="1"/>
    </xf>
    <xf numFmtId="0" fontId="34" fillId="0" borderId="17" xfId="4" applyFont="1" applyBorder="1" applyAlignment="1">
      <alignment horizontal="right" vertical="top" wrapText="1"/>
    </xf>
    <xf numFmtId="0" fontId="34" fillId="3" borderId="9" xfId="4" applyFont="1" applyFill="1" applyBorder="1" applyAlignment="1">
      <alignment horizontal="left" vertical="top" wrapText="1"/>
    </xf>
    <xf numFmtId="0" fontId="7" fillId="13" borderId="27" xfId="4" applyFont="1" applyFill="1" applyBorder="1" applyAlignment="1">
      <alignment horizontal="left" vertical="top" wrapText="1"/>
    </xf>
    <xf numFmtId="0" fontId="7" fillId="3" borderId="26" xfId="4" applyFont="1" applyFill="1" applyBorder="1" applyAlignment="1">
      <alignment horizontal="left" vertical="top" wrapText="1"/>
    </xf>
    <xf numFmtId="0" fontId="7" fillId="0" borderId="26" xfId="4" applyFont="1" applyBorder="1" applyAlignment="1">
      <alignment horizontal="left" vertical="top" wrapText="1"/>
    </xf>
    <xf numFmtId="0" fontId="7" fillId="3" borderId="27" xfId="4" applyFont="1" applyFill="1" applyBorder="1" applyAlignment="1">
      <alignment horizontal="left" vertical="top" wrapText="1"/>
    </xf>
    <xf numFmtId="0" fontId="2" fillId="0" borderId="0" xfId="4" applyAlignment="1">
      <alignment wrapText="1"/>
    </xf>
    <xf numFmtId="0" fontId="37" fillId="5" borderId="9" xfId="4" applyFont="1" applyFill="1" applyBorder="1" applyAlignment="1">
      <alignment horizontal="right" vertical="top" wrapText="1"/>
    </xf>
    <xf numFmtId="0" fontId="37" fillId="13" borderId="9" xfId="4" applyFont="1" applyFill="1" applyBorder="1" applyAlignment="1" applyProtection="1">
      <alignment horizontal="right" vertical="top" wrapText="1"/>
      <protection locked="0"/>
    </xf>
    <xf numFmtId="49" fontId="37" fillId="3" borderId="9" xfId="4" applyNumberFormat="1" applyFont="1" applyFill="1" applyBorder="1" applyAlignment="1" applyProtection="1">
      <alignment horizontal="left" vertical="top" wrapText="1"/>
      <protection locked="0"/>
    </xf>
    <xf numFmtId="3" fontId="37" fillId="5" borderId="9" xfId="4" applyNumberFormat="1" applyFont="1" applyFill="1" applyBorder="1" applyAlignment="1">
      <alignment vertical="top" wrapText="1"/>
    </xf>
    <xf numFmtId="3" fontId="37" fillId="13" borderId="9" xfId="4" applyNumberFormat="1" applyFont="1" applyFill="1" applyBorder="1" applyAlignment="1" applyProtection="1">
      <alignment horizontal="right" vertical="top" wrapText="1"/>
      <protection locked="0"/>
    </xf>
    <xf numFmtId="3" fontId="2" fillId="0" borderId="0" xfId="4" applyNumberFormat="1" applyAlignment="1">
      <alignment wrapText="1"/>
    </xf>
    <xf numFmtId="181" fontId="37" fillId="5" borderId="9" xfId="4" applyNumberFormat="1" applyFont="1" applyFill="1" applyBorder="1" applyAlignment="1">
      <alignment vertical="top" wrapText="1"/>
    </xf>
    <xf numFmtId="182" fontId="37" fillId="5" borderId="9" xfId="4" applyNumberFormat="1" applyFont="1" applyFill="1" applyBorder="1" applyAlignment="1">
      <alignment vertical="top" wrapText="1"/>
    </xf>
    <xf numFmtId="181" fontId="37" fillId="13" borderId="9" xfId="4" applyNumberFormat="1" applyFont="1" applyFill="1" applyBorder="1" applyAlignment="1" applyProtection="1">
      <alignment horizontal="right" vertical="top" wrapText="1"/>
      <protection locked="0"/>
    </xf>
    <xf numFmtId="182" fontId="37" fillId="13" borderId="9" xfId="4" applyNumberFormat="1" applyFont="1" applyFill="1" applyBorder="1" applyAlignment="1" applyProtection="1">
      <alignment horizontal="right" vertical="top" wrapText="1"/>
      <protection locked="0"/>
    </xf>
    <xf numFmtId="3" fontId="37" fillId="5" borderId="9" xfId="4" applyNumberFormat="1" applyFont="1" applyFill="1" applyBorder="1" applyAlignment="1">
      <alignment horizontal="right" vertical="top" wrapText="1"/>
    </xf>
    <xf numFmtId="0" fontId="26" fillId="0" borderId="0" xfId="4" applyFont="1" applyAlignment="1">
      <alignment wrapText="1"/>
    </xf>
    <xf numFmtId="0" fontId="37" fillId="13" borderId="20" xfId="4" applyFont="1" applyFill="1" applyBorder="1" applyAlignment="1" applyProtection="1">
      <alignment horizontal="right" vertical="top" wrapText="1"/>
      <protection locked="0"/>
    </xf>
    <xf numFmtId="0" fontId="26" fillId="3" borderId="0" xfId="4" applyFont="1" applyFill="1" applyAlignment="1">
      <alignment vertical="top" wrapText="1"/>
    </xf>
    <xf numFmtId="0" fontId="21" fillId="0" borderId="2" xfId="4" applyFont="1" applyBorder="1" applyAlignment="1">
      <alignment vertical="top" wrapText="1"/>
    </xf>
    <xf numFmtId="0" fontId="26" fillId="3" borderId="0" xfId="4" applyFont="1" applyFill="1" applyAlignment="1">
      <alignment horizontal="right" vertical="top" wrapText="1"/>
    </xf>
    <xf numFmtId="9" fontId="55" fillId="5" borderId="9" xfId="4" applyNumberFormat="1" applyFont="1" applyFill="1" applyBorder="1" applyAlignment="1">
      <alignment horizontal="right" vertical="top" wrapText="1"/>
    </xf>
    <xf numFmtId="0" fontId="26" fillId="0" borderId="40" xfId="4" applyFont="1" applyBorder="1" applyAlignment="1">
      <alignment wrapText="1"/>
    </xf>
    <xf numFmtId="0" fontId="26" fillId="3" borderId="19" xfId="4" applyFont="1" applyFill="1" applyBorder="1" applyAlignment="1">
      <alignment horizontal="right" vertical="top" wrapText="1"/>
    </xf>
    <xf numFmtId="0" fontId="26" fillId="0" borderId="35" xfId="4" applyFont="1" applyBorder="1" applyAlignment="1">
      <alignment vertical="top"/>
    </xf>
    <xf numFmtId="0" fontId="26" fillId="0" borderId="41" xfId="4" applyFont="1" applyBorder="1" applyAlignment="1">
      <alignment vertical="top"/>
    </xf>
    <xf numFmtId="0" fontId="36" fillId="15" borderId="2" xfId="4" applyFont="1" applyFill="1" applyBorder="1" applyAlignment="1">
      <alignment horizontal="center" vertical="top"/>
    </xf>
    <xf numFmtId="0" fontId="26" fillId="0" borderId="42" xfId="4" applyFont="1" applyBorder="1" applyAlignment="1">
      <alignment horizontal="right" vertical="top"/>
    </xf>
    <xf numFmtId="0" fontId="26" fillId="0" borderId="0" xfId="4" applyFont="1" applyAlignment="1">
      <alignment horizontal="right" vertical="top"/>
    </xf>
    <xf numFmtId="0" fontId="54" fillId="0" borderId="0" xfId="4" applyFont="1"/>
    <xf numFmtId="0" fontId="26" fillId="0" borderId="33" xfId="4" applyFont="1" applyBorder="1"/>
    <xf numFmtId="49" fontId="26" fillId="0" borderId="0" xfId="4" applyNumberFormat="1" applyFont="1" applyAlignment="1">
      <alignment vertical="top"/>
    </xf>
    <xf numFmtId="0" fontId="34" fillId="2" borderId="29" xfId="4" applyFont="1" applyFill="1" applyBorder="1" applyAlignment="1">
      <alignment vertical="top"/>
    </xf>
    <xf numFmtId="0" fontId="34" fillId="2" borderId="30" xfId="4" applyFont="1" applyFill="1" applyBorder="1" applyAlignment="1">
      <alignment vertical="top"/>
    </xf>
    <xf numFmtId="0" fontId="7" fillId="2" borderId="30" xfId="4" applyFont="1" applyFill="1" applyBorder="1" applyAlignment="1">
      <alignment vertical="top"/>
    </xf>
    <xf numFmtId="0" fontId="7" fillId="0" borderId="0" xfId="4" applyFont="1" applyAlignment="1">
      <alignment vertical="top"/>
    </xf>
    <xf numFmtId="0" fontId="4" fillId="13" borderId="26" xfId="4" applyFont="1" applyFill="1" applyBorder="1"/>
    <xf numFmtId="0" fontId="4" fillId="0" borderId="0" xfId="4" applyFont="1"/>
    <xf numFmtId="0" fontId="37" fillId="0" borderId="0" xfId="4" applyFont="1" applyFill="1" applyBorder="1" applyAlignment="1" applyProtection="1">
      <alignment horizontal="center"/>
    </xf>
    <xf numFmtId="0" fontId="2" fillId="0" borderId="0" xfId="4" applyFont="1" applyFill="1" applyBorder="1" applyAlignment="1" applyProtection="1">
      <alignment horizontal="left" vertical="top" wrapText="1"/>
    </xf>
    <xf numFmtId="0" fontId="4" fillId="0" borderId="0" xfId="4" applyFont="1" applyFill="1" applyBorder="1" applyAlignment="1" applyProtection="1">
      <alignment horizontal="left" vertical="top"/>
    </xf>
    <xf numFmtId="49" fontId="4" fillId="0" borderId="0" xfId="0" applyNumberFormat="1" applyFont="1" applyBorder="1" applyAlignment="1" applyProtection="1">
      <alignment horizontal="center" vertical="top" wrapText="1"/>
      <protection locked="0"/>
    </xf>
    <xf numFmtId="49" fontId="4" fillId="0" borderId="24" xfId="0" applyNumberFormat="1" applyFont="1" applyBorder="1" applyAlignment="1" applyProtection="1">
      <alignment horizontal="center" vertical="top" wrapText="1" shrinkToFit="1"/>
      <protection locked="0"/>
    </xf>
    <xf numFmtId="0" fontId="7" fillId="0" borderId="0" xfId="0" applyFont="1" applyBorder="1" applyAlignment="1">
      <alignment vertical="top"/>
    </xf>
    <xf numFmtId="0" fontId="7" fillId="0" borderId="0" xfId="0" applyFont="1" applyBorder="1" applyAlignment="1">
      <alignment vertical="top"/>
    </xf>
    <xf numFmtId="177" fontId="2" fillId="0" borderId="7" xfId="0" applyNumberFormat="1" applyFont="1" applyBorder="1" applyAlignment="1" applyProtection="1">
      <alignment vertical="top"/>
      <protection locked="0"/>
    </xf>
    <xf numFmtId="49" fontId="2" fillId="0" borderId="0" xfId="0" applyNumberFormat="1" applyFont="1" applyBorder="1" applyAlignment="1">
      <alignment horizontal="right" vertical="top"/>
    </xf>
    <xf numFmtId="0" fontId="3" fillId="0" borderId="0" xfId="0" applyFont="1" applyFill="1"/>
    <xf numFmtId="0" fontId="4" fillId="0" borderId="0" xfId="0" applyFont="1" applyFill="1"/>
    <xf numFmtId="183" fontId="4" fillId="16" borderId="0" xfId="0" applyNumberFormat="1" applyFont="1" applyFill="1"/>
    <xf numFmtId="166" fontId="4" fillId="5" borderId="24" xfId="0" applyNumberFormat="1" applyFont="1" applyFill="1" applyBorder="1" applyAlignment="1" applyProtection="1">
      <alignment horizontal="right" vertical="top" wrapText="1"/>
      <protection locked="0"/>
    </xf>
    <xf numFmtId="0" fontId="3" fillId="5" borderId="9" xfId="0" applyFont="1" applyFill="1" applyBorder="1" applyAlignment="1">
      <alignment horizontal="center" vertical="top" wrapText="1"/>
    </xf>
    <xf numFmtId="0" fontId="3" fillId="0" borderId="1" xfId="0" applyFont="1" applyBorder="1"/>
    <xf numFmtId="172" fontId="4" fillId="0" borderId="6" xfId="1" applyNumberFormat="1" applyFont="1" applyBorder="1" applyAlignment="1" applyProtection="1">
      <alignment horizontal="right" vertical="top" shrinkToFit="1"/>
    </xf>
    <xf numFmtId="0" fontId="25" fillId="0" borderId="8" xfId="0" applyFont="1" applyBorder="1" applyAlignment="1">
      <alignment vertical="top"/>
    </xf>
    <xf numFmtId="49" fontId="25" fillId="0" borderId="8" xfId="0" applyNumberFormat="1" applyFont="1" applyBorder="1" applyAlignment="1">
      <alignment vertical="top"/>
    </xf>
    <xf numFmtId="0" fontId="28" fillId="3" borderId="8" xfId="0" applyFont="1" applyFill="1" applyBorder="1" applyAlignment="1">
      <alignment horizontal="left" vertical="top"/>
    </xf>
    <xf numFmtId="9" fontId="25" fillId="3" borderId="8" xfId="2" applyFont="1" applyFill="1" applyBorder="1" applyAlignment="1">
      <alignment vertical="top"/>
    </xf>
    <xf numFmtId="0" fontId="25" fillId="3" borderId="8" xfId="0" applyFont="1" applyFill="1" applyBorder="1" applyAlignment="1"/>
    <xf numFmtId="0" fontId="25" fillId="0" borderId="8" xfId="0" applyFont="1" applyBorder="1" applyAlignment="1"/>
    <xf numFmtId="165" fontId="2" fillId="0" borderId="8" xfId="0" applyNumberFormat="1" applyFont="1" applyBorder="1" applyAlignment="1">
      <alignment horizontal="right" vertical="top" shrinkToFit="1"/>
    </xf>
    <xf numFmtId="0" fontId="56" fillId="0" borderId="0" xfId="0" applyFont="1" applyAlignment="1">
      <alignment horizontal="right" vertical="top"/>
    </xf>
    <xf numFmtId="0" fontId="13" fillId="0" borderId="0" xfId="0" applyFont="1" applyFill="1" applyBorder="1" applyAlignment="1">
      <alignment vertical="top"/>
    </xf>
    <xf numFmtId="0" fontId="13" fillId="3" borderId="0" xfId="0" applyFont="1" applyFill="1" applyBorder="1" applyAlignment="1">
      <alignment vertical="top"/>
    </xf>
    <xf numFmtId="0" fontId="57" fillId="3" borderId="0" xfId="0" applyFont="1" applyFill="1" applyBorder="1" applyAlignment="1">
      <alignment vertical="top"/>
    </xf>
    <xf numFmtId="0" fontId="58" fillId="3" borderId="0" xfId="0" applyFont="1" applyFill="1" applyBorder="1"/>
    <xf numFmtId="0" fontId="58" fillId="0" borderId="0" xfId="0" applyFont="1" applyBorder="1"/>
    <xf numFmtId="9" fontId="13" fillId="0" borderId="0" xfId="2" applyFont="1" applyBorder="1" applyAlignment="1">
      <alignment vertical="top"/>
    </xf>
    <xf numFmtId="0" fontId="57" fillId="0" borderId="0" xfId="0" applyFont="1" applyFill="1" applyBorder="1" applyAlignment="1">
      <alignment horizontal="left" vertical="top"/>
    </xf>
    <xf numFmtId="0" fontId="59" fillId="0" borderId="0" xfId="0" applyFont="1" applyBorder="1" applyAlignment="1">
      <alignment horizontal="right"/>
    </xf>
    <xf numFmtId="172" fontId="60" fillId="0" borderId="0" xfId="1" applyNumberFormat="1" applyFont="1" applyBorder="1" applyAlignment="1" applyProtection="1">
      <alignment horizontal="right" vertical="top" shrinkToFit="1"/>
    </xf>
    <xf numFmtId="0" fontId="17" fillId="0" borderId="8" xfId="0" applyFont="1" applyFill="1" applyBorder="1" applyAlignment="1">
      <alignment vertical="top"/>
    </xf>
    <xf numFmtId="0" fontId="4" fillId="0" borderId="2" xfId="4" applyFont="1" applyFill="1" applyBorder="1" applyAlignment="1" applyProtection="1">
      <alignment horizontal="left" vertical="top"/>
    </xf>
    <xf numFmtId="0" fontId="2" fillId="0" borderId="2" xfId="4" applyFont="1" applyFill="1" applyBorder="1" applyAlignment="1" applyProtection="1">
      <alignment horizontal="left" vertical="top" wrapText="1"/>
    </xf>
    <xf numFmtId="3" fontId="4" fillId="9" borderId="44" xfId="4" applyNumberFormat="1" applyFont="1" applyFill="1" applyBorder="1" applyAlignment="1" applyProtection="1">
      <alignment horizontal="right" vertical="top"/>
      <protection locked="0"/>
    </xf>
    <xf numFmtId="49" fontId="4" fillId="9" borderId="43" xfId="4" applyNumberFormat="1" applyFont="1" applyFill="1" applyBorder="1" applyAlignment="1" applyProtection="1">
      <alignment horizontal="right" vertical="top" wrapText="1"/>
      <protection locked="0"/>
    </xf>
    <xf numFmtId="49" fontId="4" fillId="9" borderId="45" xfId="4" applyNumberFormat="1" applyFont="1" applyFill="1" applyBorder="1" applyAlignment="1" applyProtection="1">
      <alignment horizontal="right" vertical="top" wrapText="1"/>
      <protection locked="0"/>
    </xf>
    <xf numFmtId="49" fontId="4" fillId="9" borderId="46" xfId="4" applyNumberFormat="1" applyFont="1" applyFill="1" applyBorder="1" applyAlignment="1" applyProtection="1">
      <alignment horizontal="right" vertical="top" wrapText="1"/>
      <protection locked="0"/>
    </xf>
    <xf numFmtId="0" fontId="34" fillId="8" borderId="30" xfId="4" applyFont="1" applyFill="1" applyBorder="1" applyAlignment="1" applyProtection="1">
      <alignment vertical="top"/>
    </xf>
    <xf numFmtId="0" fontId="34" fillId="8" borderId="25" xfId="4" applyFont="1" applyFill="1" applyBorder="1" applyAlignment="1" applyProtection="1">
      <alignment vertical="top"/>
    </xf>
    <xf numFmtId="49" fontId="4" fillId="9" borderId="0" xfId="4" applyNumberFormat="1" applyFont="1" applyFill="1" applyBorder="1" applyAlignment="1" applyProtection="1">
      <alignment horizontal="right" vertical="top" wrapText="1"/>
      <protection locked="0"/>
    </xf>
    <xf numFmtId="49" fontId="4" fillId="9" borderId="47" xfId="4" applyNumberFormat="1" applyFont="1" applyFill="1" applyBorder="1" applyAlignment="1" applyProtection="1">
      <alignment horizontal="right" vertical="top" wrapText="1"/>
      <protection locked="0"/>
    </xf>
    <xf numFmtId="49" fontId="4" fillId="9" borderId="49" xfId="4" applyNumberFormat="1" applyFont="1" applyFill="1" applyBorder="1" applyAlignment="1" applyProtection="1">
      <alignment horizontal="right" vertical="top" wrapText="1"/>
      <protection locked="0"/>
    </xf>
    <xf numFmtId="49" fontId="4" fillId="9" borderId="2" xfId="4" applyNumberFormat="1" applyFont="1" applyFill="1" applyBorder="1" applyAlignment="1" applyProtection="1">
      <alignment horizontal="right" vertical="top" wrapText="1"/>
      <protection locked="0"/>
    </xf>
    <xf numFmtId="49" fontId="4" fillId="9" borderId="27" xfId="4" applyNumberFormat="1" applyFont="1" applyFill="1" applyBorder="1" applyAlignment="1" applyProtection="1">
      <alignment horizontal="right" vertical="top" wrapText="1"/>
      <protection locked="0"/>
    </xf>
    <xf numFmtId="3" fontId="4" fillId="9" borderId="48" xfId="4" applyNumberFormat="1" applyFont="1" applyFill="1" applyBorder="1" applyAlignment="1" applyProtection="1">
      <alignment horizontal="right" vertical="top"/>
      <protection locked="0"/>
    </xf>
    <xf numFmtId="49" fontId="4" fillId="9" borderId="24" xfId="4" applyNumberFormat="1" applyFont="1" applyFill="1" applyBorder="1" applyAlignment="1" applyProtection="1">
      <alignment horizontal="right" vertical="top" wrapText="1"/>
      <protection locked="0"/>
    </xf>
    <xf numFmtId="3" fontId="4" fillId="0" borderId="24" xfId="4" applyNumberFormat="1" applyFont="1" applyFill="1" applyBorder="1" applyAlignment="1" applyProtection="1">
      <alignment horizontal="right" vertical="top"/>
    </xf>
    <xf numFmtId="3" fontId="4" fillId="0" borderId="31" xfId="4" applyNumberFormat="1" applyFont="1" applyFill="1" applyBorder="1" applyAlignment="1" applyProtection="1">
      <alignment horizontal="right" vertical="top"/>
    </xf>
    <xf numFmtId="0" fontId="8" fillId="0" borderId="0" xfId="4" applyFont="1" applyFill="1" applyBorder="1" applyAlignment="1" applyProtection="1">
      <alignment vertical="center"/>
      <protection locked="0"/>
    </xf>
    <xf numFmtId="0" fontId="4" fillId="0" borderId="0" xfId="4" applyFont="1" applyFill="1" applyBorder="1" applyProtection="1">
      <protection locked="0"/>
    </xf>
    <xf numFmtId="0" fontId="13" fillId="0" borderId="0" xfId="4" applyFont="1" applyFill="1" applyBorder="1" applyAlignment="1" applyProtection="1">
      <alignment vertical="top"/>
      <protection locked="0"/>
    </xf>
    <xf numFmtId="0" fontId="2" fillId="0" borderId="0" xfId="4" applyFont="1" applyFill="1" applyBorder="1" applyAlignment="1" applyProtection="1">
      <alignment vertical="top"/>
      <protection locked="0"/>
    </xf>
    <xf numFmtId="49" fontId="4" fillId="0" borderId="0" xfId="4" applyNumberFormat="1" applyFont="1" applyFill="1" applyBorder="1" applyAlignment="1" applyProtection="1">
      <alignment horizontal="left" vertical="top"/>
      <protection locked="0"/>
    </xf>
    <xf numFmtId="49" fontId="3" fillId="0" borderId="0" xfId="4" applyNumberFormat="1" applyFont="1" applyFill="1" applyBorder="1" applyAlignment="1" applyProtection="1">
      <alignment horizontal="right" vertical="top"/>
      <protection locked="0"/>
    </xf>
    <xf numFmtId="9" fontId="4" fillId="0" borderId="0" xfId="5" applyFont="1" applyFill="1" applyBorder="1" applyProtection="1">
      <protection locked="0"/>
    </xf>
    <xf numFmtId="49" fontId="3" fillId="6" borderId="0" xfId="4" applyNumberFormat="1" applyFont="1" applyFill="1" applyBorder="1" applyAlignment="1" applyProtection="1">
      <alignment horizontal="left" vertical="top"/>
      <protection locked="0"/>
    </xf>
    <xf numFmtId="49" fontId="3" fillId="6" borderId="0" xfId="4" applyNumberFormat="1" applyFont="1" applyFill="1" applyBorder="1" applyAlignment="1" applyProtection="1">
      <alignment horizontal="right" vertical="top"/>
      <protection locked="0"/>
    </xf>
    <xf numFmtId="0" fontId="27" fillId="6" borderId="0" xfId="4" applyFont="1" applyFill="1" applyBorder="1" applyProtection="1">
      <protection locked="0"/>
    </xf>
    <xf numFmtId="9" fontId="27" fillId="6" borderId="0" xfId="5" applyFont="1" applyFill="1" applyBorder="1" applyProtection="1">
      <protection locked="0"/>
    </xf>
    <xf numFmtId="0" fontId="27" fillId="7" borderId="0" xfId="4" applyFont="1" applyFill="1" applyBorder="1" applyProtection="1">
      <protection locked="0"/>
    </xf>
    <xf numFmtId="0" fontId="3" fillId="6" borderId="0" xfId="4" applyFont="1" applyFill="1" applyBorder="1" applyProtection="1">
      <protection locked="0"/>
    </xf>
    <xf numFmtId="0" fontId="4" fillId="6" borderId="0" xfId="4" applyFont="1" applyFill="1" applyBorder="1" applyProtection="1">
      <protection locked="0"/>
    </xf>
    <xf numFmtId="0" fontId="7" fillId="0" borderId="9" xfId="4" applyFont="1" applyFill="1" applyBorder="1" applyAlignment="1" applyProtection="1">
      <alignment vertical="top"/>
      <protection locked="0"/>
    </xf>
    <xf numFmtId="0" fontId="4" fillId="0" borderId="0" xfId="4" applyFont="1" applyFill="1" applyBorder="1" applyAlignment="1" applyProtection="1">
      <alignment vertical="top"/>
      <protection locked="0"/>
    </xf>
    <xf numFmtId="0" fontId="3" fillId="0" borderId="9" xfId="4" applyFont="1" applyFill="1" applyBorder="1" applyAlignment="1" applyProtection="1">
      <alignment horizontal="center" vertical="top" wrapText="1"/>
      <protection locked="0"/>
    </xf>
    <xf numFmtId="0" fontId="3" fillId="0" borderId="10" xfId="4" applyFont="1" applyFill="1" applyBorder="1" applyAlignment="1" applyProtection="1">
      <alignment horizontal="center" vertical="top" wrapText="1"/>
      <protection locked="0"/>
    </xf>
    <xf numFmtId="0" fontId="3" fillId="0" borderId="0" xfId="4" applyFont="1" applyFill="1" applyBorder="1" applyAlignment="1" applyProtection="1">
      <alignment horizontal="center" vertical="top" wrapText="1"/>
      <protection locked="0"/>
    </xf>
    <xf numFmtId="0" fontId="3" fillId="0" borderId="0" xfId="4" applyFont="1" applyFill="1" applyBorder="1" applyAlignment="1" applyProtection="1">
      <alignment vertical="justify" wrapText="1"/>
      <protection locked="0"/>
    </xf>
    <xf numFmtId="0" fontId="3" fillId="0" borderId="2" xfId="4" applyFont="1" applyFill="1" applyBorder="1" applyAlignment="1" applyProtection="1">
      <alignment vertical="justify" wrapText="1"/>
      <protection locked="0"/>
    </xf>
    <xf numFmtId="0" fontId="3" fillId="0" borderId="2" xfId="4" applyFont="1" applyFill="1" applyBorder="1" applyAlignment="1" applyProtection="1">
      <alignment horizontal="center" vertical="top" wrapText="1"/>
      <protection locked="0"/>
    </xf>
    <xf numFmtId="0" fontId="30" fillId="0" borderId="0" xfId="4" applyFont="1" applyFill="1" applyBorder="1" applyAlignment="1" applyProtection="1">
      <alignment textRotation="90"/>
      <protection locked="0"/>
    </xf>
    <xf numFmtId="174" fontId="7" fillId="0" borderId="0" xfId="4" applyNumberFormat="1" applyFont="1" applyFill="1" applyBorder="1" applyAlignment="1" applyProtection="1">
      <alignment horizontal="right" vertical="top" shrinkToFit="1"/>
      <protection locked="0"/>
    </xf>
    <xf numFmtId="173" fontId="3" fillId="0" borderId="0" xfId="6" applyNumberFormat="1" applyFont="1" applyFill="1" applyBorder="1" applyAlignment="1" applyProtection="1">
      <alignment horizontal="right" vertical="top" shrinkToFit="1"/>
      <protection locked="0"/>
    </xf>
    <xf numFmtId="166" fontId="3" fillId="7" borderId="0" xfId="6" applyNumberFormat="1" applyFont="1" applyFill="1" applyBorder="1" applyAlignment="1" applyProtection="1">
      <alignment horizontal="right" vertical="top" shrinkToFit="1"/>
      <protection locked="0"/>
    </xf>
    <xf numFmtId="0" fontId="3" fillId="0" borderId="0" xfId="4" applyFont="1" applyFill="1" applyBorder="1" applyProtection="1">
      <protection locked="0"/>
    </xf>
    <xf numFmtId="0" fontId="35" fillId="0" borderId="0" xfId="4" applyFont="1" applyFill="1" applyBorder="1" applyAlignment="1" applyProtection="1">
      <alignment textRotation="90"/>
      <protection locked="0"/>
    </xf>
    <xf numFmtId="173" fontId="36" fillId="0" borderId="0" xfId="6" applyNumberFormat="1" applyFont="1" applyFill="1" applyBorder="1" applyAlignment="1" applyProtection="1">
      <alignment horizontal="right" vertical="top" shrinkToFit="1"/>
      <protection locked="0"/>
    </xf>
    <xf numFmtId="0" fontId="4" fillId="0" borderId="24" xfId="4" applyFont="1" applyFill="1" applyBorder="1" applyAlignment="1" applyProtection="1">
      <alignment horizontal="left" vertical="top"/>
    </xf>
    <xf numFmtId="0" fontId="2" fillId="0" borderId="0" xfId="0" applyFont="1" applyBorder="1" applyAlignment="1">
      <alignment horizontal="right" vertical="center"/>
    </xf>
    <xf numFmtId="184" fontId="36" fillId="0" borderId="0" xfId="6" applyNumberFormat="1" applyFont="1" applyFill="1" applyBorder="1" applyAlignment="1" applyProtection="1">
      <alignment horizontal="right" vertical="top" shrinkToFit="1"/>
    </xf>
    <xf numFmtId="184" fontId="37" fillId="9" borderId="25" xfId="4" applyNumberFormat="1" applyFont="1" applyFill="1" applyBorder="1" applyAlignment="1" applyProtection="1">
      <alignment horizontal="left" vertical="top"/>
      <protection locked="0"/>
    </xf>
    <xf numFmtId="173" fontId="37" fillId="11" borderId="28" xfId="4" applyNumberFormat="1" applyFont="1" applyFill="1" applyBorder="1" applyAlignment="1" applyProtection="1">
      <alignment horizontal="left" vertical="top"/>
    </xf>
    <xf numFmtId="0" fontId="3" fillId="0" borderId="0" xfId="4" applyFont="1" applyFill="1" applyBorder="1" applyAlignment="1" applyProtection="1">
      <alignment vertical="top"/>
    </xf>
    <xf numFmtId="0" fontId="7" fillId="0" borderId="0" xfId="4" applyFont="1" applyFill="1" applyBorder="1" applyAlignment="1" applyProtection="1">
      <alignment vertical="top"/>
    </xf>
    <xf numFmtId="49" fontId="3" fillId="0" borderId="0" xfId="4" applyNumberFormat="1" applyFont="1" applyFill="1" applyBorder="1" applyAlignment="1" applyProtection="1">
      <alignment horizontal="left" vertical="top"/>
    </xf>
    <xf numFmtId="9" fontId="7" fillId="0" borderId="0" xfId="5" applyFont="1" applyFill="1" applyBorder="1" applyAlignment="1" applyProtection="1">
      <alignment vertical="top"/>
    </xf>
    <xf numFmtId="174" fontId="7" fillId="0" borderId="0" xfId="4" applyNumberFormat="1" applyFont="1" applyFill="1" applyBorder="1" applyAlignment="1" applyProtection="1">
      <alignment horizontal="right" vertical="top" shrinkToFit="1"/>
    </xf>
    <xf numFmtId="173" fontId="3" fillId="0" borderId="0" xfId="6" applyNumberFormat="1" applyFont="1" applyFill="1" applyBorder="1" applyAlignment="1" applyProtection="1">
      <alignment horizontal="right" vertical="top" shrinkToFit="1"/>
    </xf>
    <xf numFmtId="0" fontId="34" fillId="8" borderId="25" xfId="4" applyFont="1" applyFill="1" applyBorder="1" applyAlignment="1" applyProtection="1">
      <alignment horizontal="left" vertical="top"/>
    </xf>
    <xf numFmtId="0" fontId="34" fillId="8" borderId="26" xfId="4" applyFont="1" applyFill="1" applyBorder="1" applyAlignment="1" applyProtection="1">
      <alignment horizontal="left" vertical="top"/>
    </xf>
    <xf numFmtId="0" fontId="34" fillId="8" borderId="27" xfId="4" applyFont="1" applyFill="1" applyBorder="1" applyAlignment="1" applyProtection="1">
      <alignment horizontal="left" vertical="top"/>
    </xf>
    <xf numFmtId="173" fontId="36" fillId="2" borderId="0" xfId="6" applyNumberFormat="1" applyFont="1" applyFill="1" applyBorder="1" applyAlignment="1" applyProtection="1">
      <alignment horizontal="right" vertical="top" shrinkToFit="1"/>
    </xf>
    <xf numFmtId="2" fontId="37" fillId="0" borderId="24" xfId="4" applyNumberFormat="1" applyFont="1" applyFill="1" applyBorder="1" applyAlignment="1" applyProtection="1">
      <alignment vertical="top"/>
    </xf>
    <xf numFmtId="173" fontId="37" fillId="0" borderId="2" xfId="4" applyNumberFormat="1" applyFont="1" applyFill="1" applyBorder="1" applyAlignment="1" applyProtection="1">
      <alignment vertical="top"/>
    </xf>
    <xf numFmtId="184" fontId="37" fillId="0" borderId="2" xfId="4" applyNumberFormat="1" applyFont="1" applyFill="1" applyBorder="1" applyAlignment="1" applyProtection="1">
      <alignment horizontal="left" vertical="top"/>
    </xf>
    <xf numFmtId="176" fontId="37" fillId="0" borderId="2" xfId="6" applyNumberFormat="1" applyFont="1" applyFill="1" applyBorder="1" applyAlignment="1" applyProtection="1">
      <alignment horizontal="right" vertical="top" shrinkToFit="1"/>
    </xf>
    <xf numFmtId="166" fontId="3" fillId="7" borderId="0" xfId="6" applyNumberFormat="1" applyFont="1" applyFill="1" applyBorder="1" applyAlignment="1" applyProtection="1">
      <alignment horizontal="right" vertical="top" shrinkToFit="1"/>
    </xf>
    <xf numFmtId="0" fontId="7" fillId="0" borderId="0" xfId="4" applyFont="1" applyFill="1" applyBorder="1" applyAlignment="1" applyProtection="1">
      <alignment horizontal="right" vertical="top"/>
    </xf>
    <xf numFmtId="174" fontId="7" fillId="5" borderId="0" xfId="4" applyNumberFormat="1" applyFont="1" applyFill="1" applyBorder="1" applyAlignment="1" applyProtection="1">
      <alignment horizontal="right" vertical="top" shrinkToFit="1"/>
    </xf>
    <xf numFmtId="173" fontId="3" fillId="5" borderId="0" xfId="6" applyNumberFormat="1" applyFont="1" applyFill="1" applyBorder="1" applyAlignment="1" applyProtection="1">
      <alignment horizontal="right" vertical="top" shrinkToFit="1"/>
    </xf>
    <xf numFmtId="0" fontId="4" fillId="0" borderId="9" xfId="4" applyFont="1" applyFill="1" applyBorder="1" applyAlignment="1" applyProtection="1">
      <alignment vertical="top" shrinkToFit="1"/>
    </xf>
    <xf numFmtId="0" fontId="4" fillId="0" borderId="9" xfId="4" applyFont="1" applyFill="1" applyBorder="1" applyAlignment="1" applyProtection="1">
      <alignment horizontal="center" vertical="top" wrapText="1"/>
    </xf>
    <xf numFmtId="9" fontId="4" fillId="0" borderId="9" xfId="5" applyFont="1" applyFill="1" applyBorder="1" applyAlignment="1" applyProtection="1">
      <alignment horizontal="center" vertical="top" wrapText="1"/>
    </xf>
    <xf numFmtId="0" fontId="3" fillId="0" borderId="9" xfId="4" applyFont="1" applyFill="1" applyBorder="1" applyAlignment="1" applyProtection="1">
      <alignment horizontal="center" vertical="top" wrapText="1"/>
    </xf>
    <xf numFmtId="177" fontId="2" fillId="0" borderId="0" xfId="0" applyNumberFormat="1" applyFont="1" applyBorder="1" applyAlignment="1" applyProtection="1">
      <alignment vertical="top"/>
      <protection locked="0"/>
    </xf>
    <xf numFmtId="9" fontId="2" fillId="0" borderId="0" xfId="2" applyFont="1" applyBorder="1" applyAlignment="1">
      <alignment horizontal="center" vertical="center" shrinkToFit="1"/>
    </xf>
    <xf numFmtId="183" fontId="4" fillId="0" borderId="0" xfId="0" applyNumberFormat="1" applyFont="1" applyFill="1"/>
    <xf numFmtId="3" fontId="21" fillId="5" borderId="37" xfId="0" applyNumberFormat="1" applyFont="1" applyFill="1" applyBorder="1" applyAlignment="1">
      <alignment horizontal="right"/>
    </xf>
    <xf numFmtId="49" fontId="4" fillId="0" borderId="2" xfId="0" applyNumberFormat="1" applyFont="1" applyBorder="1" applyAlignment="1" applyProtection="1">
      <alignment horizontal="center" vertical="top" wrapText="1"/>
      <protection locked="0"/>
    </xf>
    <xf numFmtId="0" fontId="3" fillId="0" borderId="4" xfId="0" applyFont="1" applyBorder="1" applyAlignment="1">
      <alignment horizontal="left" vertical="top"/>
    </xf>
    <xf numFmtId="0" fontId="7" fillId="0" borderId="0" xfId="0" applyFont="1" applyBorder="1" applyAlignment="1">
      <alignment horizontal="left" vertical="top"/>
    </xf>
    <xf numFmtId="9" fontId="7" fillId="0" borderId="0" xfId="2" applyFont="1" applyBorder="1" applyAlignment="1">
      <alignment horizontal="left" vertical="top"/>
    </xf>
    <xf numFmtId="0" fontId="3" fillId="0" borderId="0" xfId="0" applyFont="1" applyAlignment="1">
      <alignment horizontal="left"/>
    </xf>
    <xf numFmtId="0" fontId="28" fillId="0" borderId="0" xfId="0" applyFont="1" applyAlignment="1">
      <alignment horizontal="left"/>
    </xf>
    <xf numFmtId="0" fontId="7" fillId="0" borderId="0"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horizontal="left" vertical="center"/>
    </xf>
    <xf numFmtId="0" fontId="2" fillId="0" borderId="0" xfId="0" applyFont="1" applyBorder="1" applyAlignment="1">
      <alignment horizontal="left" vertical="center"/>
    </xf>
    <xf numFmtId="0" fontId="7" fillId="0" borderId="0" xfId="0" applyFont="1" applyFill="1" applyBorder="1" applyAlignment="1">
      <alignment vertical="center"/>
    </xf>
    <xf numFmtId="0" fontId="2" fillId="0" borderId="0" xfId="0" applyFont="1" applyBorder="1" applyAlignment="1">
      <alignment vertical="center"/>
    </xf>
    <xf numFmtId="166" fontId="3" fillId="0" borderId="7" xfId="0" applyNumberFormat="1" applyFont="1" applyBorder="1" applyAlignment="1">
      <alignment vertical="center"/>
    </xf>
    <xf numFmtId="0" fontId="2" fillId="0" borderId="1" xfId="0" applyFont="1" applyBorder="1" applyAlignment="1">
      <alignment horizontal="right" vertical="center"/>
    </xf>
    <xf numFmtId="9" fontId="7" fillId="3" borderId="7" xfId="2" applyFont="1" applyFill="1" applyBorder="1" applyAlignment="1">
      <alignment vertical="center"/>
    </xf>
    <xf numFmtId="9" fontId="61" fillId="0" borderId="1" xfId="2" applyFont="1" applyFill="1" applyBorder="1" applyAlignment="1">
      <alignment vertical="center"/>
    </xf>
    <xf numFmtId="49" fontId="2" fillId="0" borderId="0" xfId="0" applyNumberFormat="1" applyFont="1" applyBorder="1" applyAlignment="1">
      <alignment horizontal="right" vertical="center"/>
    </xf>
    <xf numFmtId="3" fontId="2" fillId="0" borderId="7" xfId="0" applyNumberFormat="1" applyFont="1" applyBorder="1" applyAlignment="1" applyProtection="1">
      <alignment vertical="center"/>
      <protection locked="0"/>
    </xf>
    <xf numFmtId="165" fontId="2" fillId="0" borderId="0" xfId="0" applyNumberFormat="1" applyFont="1" applyBorder="1" applyAlignment="1">
      <alignment horizontal="right" vertical="center" shrinkToFit="1"/>
    </xf>
    <xf numFmtId="173" fontId="7" fillId="0" borderId="5" xfId="1" applyNumberFormat="1" applyFont="1" applyBorder="1" applyAlignment="1">
      <alignment horizontal="right" vertical="center" shrinkToFit="1"/>
    </xf>
    <xf numFmtId="166" fontId="7" fillId="2" borderId="13" xfId="1" applyNumberFormat="1" applyFont="1" applyFill="1" applyBorder="1" applyAlignment="1">
      <alignment horizontal="right" vertical="center"/>
    </xf>
    <xf numFmtId="169" fontId="7" fillId="2" borderId="6" xfId="0" applyNumberFormat="1" applyFont="1" applyFill="1" applyBorder="1" applyAlignment="1">
      <alignment vertical="center"/>
    </xf>
    <xf numFmtId="169" fontId="7" fillId="2" borderId="15" xfId="0" applyNumberFormat="1" applyFont="1" applyFill="1" applyBorder="1" applyAlignment="1">
      <alignment horizontal="left" vertical="center"/>
    </xf>
    <xf numFmtId="173" fontId="7" fillId="0" borderId="23" xfId="1" applyNumberFormat="1" applyFont="1" applyFill="1" applyBorder="1" applyAlignment="1" applyProtection="1">
      <alignment horizontal="right" vertical="center" shrinkToFit="1"/>
      <protection locked="0"/>
    </xf>
    <xf numFmtId="173" fontId="7" fillId="3" borderId="23" xfId="1" applyNumberFormat="1" applyFont="1" applyFill="1" applyBorder="1" applyAlignment="1" applyProtection="1">
      <alignment horizontal="right" vertical="center" shrinkToFit="1"/>
    </xf>
    <xf numFmtId="173" fontId="2" fillId="0" borderId="23" xfId="1" applyNumberFormat="1" applyFont="1" applyFill="1" applyBorder="1" applyAlignment="1" applyProtection="1">
      <alignment horizontal="right" vertical="center" shrinkToFit="1"/>
      <protection locked="0"/>
    </xf>
    <xf numFmtId="9" fontId="7" fillId="0" borderId="7" xfId="1" applyNumberFormat="1" applyFont="1" applyFill="1" applyBorder="1" applyAlignment="1" applyProtection="1">
      <alignment horizontal="right" vertical="center" shrinkToFit="1"/>
    </xf>
    <xf numFmtId="179" fontId="7" fillId="0" borderId="7" xfId="1" applyNumberFormat="1" applyFont="1" applyBorder="1" applyAlignment="1" applyProtection="1">
      <alignment horizontal="right" vertical="center" shrinkToFit="1"/>
    </xf>
    <xf numFmtId="174" fontId="7" fillId="0" borderId="7" xfId="0" applyNumberFormat="1" applyFont="1" applyBorder="1" applyAlignment="1">
      <alignment horizontal="right" vertical="center" shrinkToFit="1"/>
    </xf>
    <xf numFmtId="174" fontId="7" fillId="0" borderId="14" xfId="0" applyNumberFormat="1" applyFont="1" applyBorder="1" applyAlignment="1">
      <alignment horizontal="right" vertical="center" shrinkToFit="1"/>
    </xf>
    <xf numFmtId="9" fontId="4" fillId="0" borderId="0" xfId="2" applyNumberFormat="1" applyFont="1" applyAlignment="1">
      <alignment horizontal="left" vertical="center"/>
    </xf>
    <xf numFmtId="0" fontId="28" fillId="0" borderId="0" xfId="0" applyFont="1" applyAlignment="1">
      <alignment vertical="center"/>
    </xf>
    <xf numFmtId="185" fontId="37" fillId="0" borderId="2" xfId="4" applyNumberFormat="1" applyFont="1" applyFill="1" applyBorder="1" applyAlignment="1" applyProtection="1">
      <alignment vertical="top"/>
    </xf>
    <xf numFmtId="185" fontId="36" fillId="0" borderId="0" xfId="6" applyNumberFormat="1" applyFont="1" applyFill="1" applyBorder="1" applyAlignment="1" applyProtection="1">
      <alignment horizontal="right" vertical="top" shrinkToFit="1"/>
    </xf>
    <xf numFmtId="185" fontId="37" fillId="9" borderId="25" xfId="4" applyNumberFormat="1" applyFont="1" applyFill="1" applyBorder="1" applyAlignment="1" applyProtection="1">
      <alignment vertical="top"/>
      <protection locked="0"/>
    </xf>
    <xf numFmtId="185" fontId="37" fillId="11" borderId="25" xfId="4" applyNumberFormat="1" applyFont="1" applyFill="1" applyBorder="1" applyAlignment="1" applyProtection="1">
      <alignment vertical="top"/>
    </xf>
    <xf numFmtId="185" fontId="37" fillId="9" borderId="25" xfId="4" applyNumberFormat="1" applyFont="1" applyFill="1" applyBorder="1" applyAlignment="1" applyProtection="1">
      <alignment horizontal="left" vertical="top"/>
      <protection locked="0"/>
    </xf>
    <xf numFmtId="0" fontId="62" fillId="3" borderId="0" xfId="0" applyFont="1" applyFill="1" applyBorder="1" applyAlignment="1">
      <alignment vertical="top"/>
    </xf>
    <xf numFmtId="0" fontId="0" fillId="0" borderId="0" xfId="0" applyAlignment="1" applyProtection="1">
      <alignment vertical="top"/>
    </xf>
    <xf numFmtId="0" fontId="0" fillId="0" borderId="0" xfId="0" applyBorder="1" applyAlignment="1" applyProtection="1">
      <alignment vertical="center"/>
    </xf>
    <xf numFmtId="0" fontId="4" fillId="0" borderId="0" xfId="0" applyFont="1" applyBorder="1" applyProtection="1"/>
    <xf numFmtId="0" fontId="3" fillId="0" borderId="0" xfId="0" applyFont="1" applyBorder="1" applyAlignment="1" applyProtection="1">
      <alignment horizontal="center" vertical="top" wrapText="1"/>
    </xf>
    <xf numFmtId="171" fontId="9" fillId="0" borderId="0" xfId="0" applyNumberFormat="1" applyFont="1" applyBorder="1" applyAlignment="1" applyProtection="1">
      <alignment horizontal="right" vertical="top"/>
    </xf>
    <xf numFmtId="168" fontId="4" fillId="0" borderId="0" xfId="0" applyNumberFormat="1" applyFont="1" applyAlignment="1" applyProtection="1">
      <alignment vertical="top"/>
    </xf>
    <xf numFmtId="166" fontId="3" fillId="3" borderId="0" xfId="1" applyNumberFormat="1" applyFont="1" applyFill="1" applyBorder="1" applyAlignment="1" applyProtection="1">
      <alignment horizontal="right" vertical="top" shrinkToFit="1"/>
    </xf>
    <xf numFmtId="166" fontId="3" fillId="3" borderId="0" xfId="1" applyNumberFormat="1" applyFont="1" applyFill="1" applyBorder="1" applyAlignment="1" applyProtection="1">
      <alignment horizontal="right" vertical="top"/>
    </xf>
    <xf numFmtId="169" fontId="3" fillId="3" borderId="0" xfId="0" applyNumberFormat="1" applyFont="1" applyFill="1" applyBorder="1" applyAlignment="1" applyProtection="1">
      <alignment vertical="top"/>
    </xf>
    <xf numFmtId="169" fontId="3" fillId="3" borderId="0" xfId="0" applyNumberFormat="1" applyFont="1" applyFill="1" applyBorder="1" applyAlignment="1" applyProtection="1">
      <alignment horizontal="left" vertical="top"/>
    </xf>
    <xf numFmtId="0" fontId="3" fillId="0" borderId="0" xfId="0" applyFont="1" applyProtection="1"/>
    <xf numFmtId="9" fontId="4" fillId="0" borderId="0" xfId="2" applyNumberFormat="1" applyFont="1" applyProtection="1"/>
    <xf numFmtId="9" fontId="27" fillId="0" borderId="0" xfId="2" applyFont="1" applyProtection="1"/>
    <xf numFmtId="9" fontId="27" fillId="0" borderId="4" xfId="2" applyFont="1" applyBorder="1" applyProtection="1"/>
    <xf numFmtId="9" fontId="4" fillId="0" borderId="4" xfId="2" applyFont="1" applyBorder="1" applyProtection="1"/>
    <xf numFmtId="0" fontId="4" fillId="0" borderId="0" xfId="0" applyFont="1" applyProtection="1"/>
    <xf numFmtId="173" fontId="7" fillId="3" borderId="34" xfId="1" applyNumberFormat="1" applyFont="1" applyFill="1" applyBorder="1" applyAlignment="1" applyProtection="1">
      <alignment horizontal="right" vertical="center" shrinkToFit="1"/>
    </xf>
    <xf numFmtId="0" fontId="7" fillId="0" borderId="0" xfId="0" applyFont="1" applyAlignment="1">
      <alignment horizontal="right"/>
    </xf>
    <xf numFmtId="0" fontId="4" fillId="0" borderId="0" xfId="4" applyFont="1" applyFill="1" applyBorder="1" applyAlignment="1" applyProtection="1">
      <alignment wrapText="1"/>
    </xf>
    <xf numFmtId="3" fontId="37" fillId="11" borderId="2" xfId="4" applyNumberFormat="1" applyFont="1" applyFill="1" applyBorder="1" applyAlignment="1" applyProtection="1">
      <alignment horizontal="right" vertical="top"/>
    </xf>
    <xf numFmtId="178" fontId="3" fillId="12" borderId="0" xfId="4" applyNumberFormat="1" applyFont="1" applyFill="1" applyBorder="1" applyAlignment="1" applyProtection="1">
      <alignment horizontal="right"/>
    </xf>
    <xf numFmtId="0" fontId="3" fillId="13" borderId="9" xfId="4" applyFont="1" applyFill="1" applyBorder="1" applyAlignment="1" applyProtection="1">
      <alignment wrapText="1"/>
    </xf>
    <xf numFmtId="0" fontId="3" fillId="13" borderId="9" xfId="4" applyFont="1" applyFill="1" applyBorder="1" applyProtection="1"/>
    <xf numFmtId="0" fontId="3" fillId="13" borderId="9" xfId="4" applyFont="1" applyFill="1" applyBorder="1" applyAlignment="1" applyProtection="1">
      <alignment horizontal="left"/>
    </xf>
    <xf numFmtId="178" fontId="3" fillId="13" borderId="9" xfId="4" applyNumberFormat="1" applyFont="1" applyFill="1" applyBorder="1" applyProtection="1"/>
    <xf numFmtId="178" fontId="3" fillId="13" borderId="9" xfId="4" applyNumberFormat="1" applyFont="1" applyFill="1" applyBorder="1" applyAlignment="1" applyProtection="1">
      <alignment horizontal="left"/>
    </xf>
    <xf numFmtId="0" fontId="3" fillId="13" borderId="9" xfId="4" applyFont="1" applyFill="1" applyBorder="1" applyAlignment="1" applyProtection="1">
      <alignment horizontal="right" wrapText="1"/>
    </xf>
    <xf numFmtId="178" fontId="3" fillId="13" borderId="9" xfId="4" applyNumberFormat="1" applyFont="1" applyFill="1" applyBorder="1" applyAlignment="1" applyProtection="1">
      <alignment horizontal="right"/>
    </xf>
    <xf numFmtId="0" fontId="4" fillId="0" borderId="1" xfId="0" applyFont="1" applyBorder="1" applyAlignment="1">
      <alignment vertical="top"/>
    </xf>
    <xf numFmtId="0" fontId="25" fillId="3" borderId="1" xfId="0" applyFont="1" applyFill="1" applyBorder="1" applyAlignment="1">
      <alignment horizontal="left" vertical="top"/>
    </xf>
    <xf numFmtId="0" fontId="2" fillId="3" borderId="1" xfId="0" applyFont="1" applyFill="1" applyBorder="1" applyAlignment="1">
      <alignment vertical="top"/>
    </xf>
    <xf numFmtId="0" fontId="25" fillId="3" borderId="1" xfId="0" applyFont="1" applyFill="1" applyBorder="1" applyAlignment="1">
      <alignment vertical="top"/>
    </xf>
    <xf numFmtId="0" fontId="3" fillId="3" borderId="1" xfId="0" applyFont="1" applyFill="1" applyBorder="1"/>
    <xf numFmtId="9" fontId="2" fillId="0" borderId="1" xfId="2" applyFont="1" applyBorder="1" applyAlignment="1">
      <alignment vertical="top"/>
    </xf>
    <xf numFmtId="0" fontId="25" fillId="0" borderId="1" xfId="0" applyFont="1" applyFill="1" applyBorder="1" applyAlignment="1">
      <alignment horizontal="left" vertical="top"/>
    </xf>
    <xf numFmtId="0" fontId="17" fillId="0" borderId="1" xfId="0" applyFont="1" applyBorder="1" applyAlignment="1">
      <alignment horizontal="right"/>
    </xf>
    <xf numFmtId="172" fontId="4" fillId="0" borderId="1" xfId="1" applyNumberFormat="1" applyFont="1" applyBorder="1" applyAlignment="1" applyProtection="1">
      <alignment horizontal="right" vertical="top" shrinkToFit="1"/>
    </xf>
    <xf numFmtId="0" fontId="4" fillId="13" borderId="25" xfId="4" applyFont="1" applyFill="1" applyBorder="1" applyProtection="1"/>
    <xf numFmtId="176" fontId="37" fillId="0" borderId="2" xfId="6" applyNumberFormat="1" applyFont="1" applyFill="1" applyBorder="1" applyAlignment="1" applyProtection="1">
      <alignment horizontal="left" vertical="top" shrinkToFit="1"/>
    </xf>
    <xf numFmtId="0" fontId="3" fillId="0" borderId="0" xfId="4" applyFont="1" applyFill="1" applyBorder="1" applyAlignment="1" applyProtection="1">
      <alignment horizontal="right" wrapText="1"/>
    </xf>
    <xf numFmtId="178" fontId="3" fillId="0" borderId="0" xfId="4" applyNumberFormat="1" applyFont="1" applyFill="1" applyBorder="1" applyAlignment="1" applyProtection="1">
      <alignment horizontal="right"/>
    </xf>
    <xf numFmtId="0" fontId="4" fillId="4" borderId="0" xfId="0" applyFont="1" applyFill="1" applyAlignment="1">
      <alignment horizontal="center"/>
    </xf>
    <xf numFmtId="0" fontId="20" fillId="0" borderId="0" xfId="0" applyFont="1" applyAlignment="1">
      <alignment horizontal="center" textRotation="90"/>
    </xf>
    <xf numFmtId="0" fontId="21" fillId="0" borderId="8" xfId="0" applyFont="1" applyFill="1" applyBorder="1" applyAlignment="1" applyProtection="1">
      <alignment horizontal="left" vertical="center"/>
      <protection locked="0"/>
    </xf>
    <xf numFmtId="0" fontId="7" fillId="0" borderId="0" xfId="0" applyFont="1" applyBorder="1" applyAlignment="1">
      <alignment vertical="center"/>
    </xf>
    <xf numFmtId="0" fontId="0" fillId="0" borderId="0" xfId="0" applyBorder="1" applyAlignment="1">
      <alignment vertical="center"/>
    </xf>
    <xf numFmtId="2" fontId="7" fillId="0" borderId="16" xfId="0" applyNumberFormat="1" applyFont="1" applyBorder="1" applyAlignment="1" applyProtection="1">
      <alignment horizontal="center" vertical="center"/>
      <protection locked="0"/>
    </xf>
    <xf numFmtId="0" fontId="2" fillId="0" borderId="14" xfId="0" applyFont="1" applyBorder="1" applyAlignment="1" applyProtection="1">
      <alignment vertical="center"/>
      <protection locked="0"/>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13" fillId="0" borderId="0" xfId="0" applyFont="1" applyFill="1" applyBorder="1" applyAlignment="1">
      <alignment horizontal="left" vertical="top" wrapText="1"/>
    </xf>
    <xf numFmtId="0" fontId="22" fillId="5" borderId="0" xfId="0" applyFont="1" applyFill="1" applyBorder="1" applyAlignment="1">
      <alignment horizontal="left" vertical="top" wrapText="1"/>
    </xf>
    <xf numFmtId="0" fontId="24" fillId="5" borderId="0" xfId="0" applyFont="1" applyFill="1" applyBorder="1" applyAlignment="1">
      <alignment horizontal="left" vertical="top" wrapText="1"/>
    </xf>
    <xf numFmtId="9" fontId="2" fillId="0" borderId="39" xfId="2" applyFont="1" applyBorder="1" applyAlignment="1">
      <alignment horizontal="center" vertical="center" shrinkToFit="1"/>
    </xf>
    <xf numFmtId="9" fontId="2" fillId="0" borderId="20" xfId="2" applyFont="1" applyBorder="1" applyAlignment="1">
      <alignment horizontal="center" vertical="center" shrinkToFit="1"/>
    </xf>
    <xf numFmtId="0" fontId="2" fillId="0" borderId="0" xfId="0" applyFont="1" applyBorder="1" applyAlignment="1">
      <alignment horizontal="right" vertical="center" wrapText="1"/>
    </xf>
    <xf numFmtId="0" fontId="2" fillId="0" borderId="0" xfId="0" applyFont="1" applyBorder="1" applyAlignment="1">
      <alignment horizontal="right" vertical="center"/>
    </xf>
    <xf numFmtId="0" fontId="8" fillId="0" borderId="0" xfId="0" applyFont="1" applyAlignment="1">
      <alignment horizontal="left"/>
    </xf>
    <xf numFmtId="0" fontId="7" fillId="4" borderId="0" xfId="0" applyFont="1" applyFill="1" applyAlignment="1" applyProtection="1">
      <alignment horizontal="left"/>
    </xf>
    <xf numFmtId="0" fontId="2" fillId="0" borderId="0" xfId="0" applyFont="1" applyAlignment="1">
      <alignment horizontal="center" textRotation="90"/>
    </xf>
    <xf numFmtId="0" fontId="42" fillId="0" borderId="0" xfId="0" applyFont="1" applyAlignment="1">
      <alignment horizontal="left" vertical="top" wrapText="1"/>
    </xf>
    <xf numFmtId="0" fontId="26" fillId="0" borderId="8" xfId="0" applyFont="1" applyBorder="1" applyAlignment="1">
      <alignment horizontal="left"/>
    </xf>
    <xf numFmtId="49" fontId="2" fillId="0" borderId="10" xfId="0" applyNumberFormat="1" applyFont="1" applyBorder="1" applyAlignment="1" applyProtection="1">
      <alignment horizontal="left" vertical="top" wrapText="1"/>
      <protection locked="0"/>
    </xf>
    <xf numFmtId="49" fontId="2" fillId="0" borderId="11" xfId="0" applyNumberFormat="1" applyFont="1" applyBorder="1" applyAlignment="1" applyProtection="1">
      <alignment horizontal="left" vertical="top" wrapText="1"/>
      <protection locked="0"/>
    </xf>
    <xf numFmtId="49" fontId="2" fillId="0" borderId="12" xfId="0" applyNumberFormat="1" applyFont="1" applyBorder="1" applyAlignment="1" applyProtection="1">
      <alignment horizontal="left" vertical="top" wrapText="1"/>
      <protection locked="0"/>
    </xf>
    <xf numFmtId="0" fontId="24" fillId="5" borderId="0" xfId="0" applyFont="1" applyFill="1" applyAlignment="1">
      <alignment horizontal="left" vertical="top" wrapText="1"/>
    </xf>
    <xf numFmtId="0" fontId="26" fillId="0" borderId="8" xfId="4" applyFont="1" applyFill="1" applyBorder="1" applyAlignment="1" applyProtection="1">
      <alignment horizontal="left" vertical="center"/>
      <protection locked="0"/>
    </xf>
    <xf numFmtId="0" fontId="37" fillId="0" borderId="0" xfId="4" applyFont="1" applyFill="1" applyBorder="1" applyAlignment="1" applyProtection="1">
      <alignment horizontal="center" vertical="top" wrapText="1"/>
    </xf>
    <xf numFmtId="3" fontId="37" fillId="0" borderId="2" xfId="4" applyNumberFormat="1" applyFont="1" applyFill="1" applyBorder="1" applyAlignment="1" applyProtection="1">
      <alignment horizontal="left" vertical="top" wrapText="1"/>
      <protection locked="0"/>
    </xf>
    <xf numFmtId="0" fontId="37" fillId="9" borderId="25" xfId="4" applyFont="1" applyFill="1" applyBorder="1" applyAlignment="1" applyProtection="1">
      <alignment horizontal="center" vertical="top"/>
      <protection locked="0"/>
    </xf>
    <xf numFmtId="0" fontId="37" fillId="9" borderId="26" xfId="4" applyFont="1" applyFill="1" applyBorder="1" applyAlignment="1" applyProtection="1">
      <alignment horizontal="center" vertical="top"/>
      <protection locked="0"/>
    </xf>
    <xf numFmtId="0" fontId="37" fillId="0" borderId="25" xfId="4" applyFont="1" applyFill="1" applyBorder="1" applyAlignment="1" applyProtection="1">
      <alignment horizontal="left" vertical="top"/>
    </xf>
    <xf numFmtId="0" fontId="37" fillId="0" borderId="26" xfId="4" applyFont="1" applyFill="1" applyBorder="1" applyAlignment="1" applyProtection="1">
      <alignment horizontal="left" vertical="top"/>
    </xf>
    <xf numFmtId="0" fontId="37" fillId="0" borderId="27" xfId="4" applyFont="1" applyFill="1" applyBorder="1" applyAlignment="1" applyProtection="1">
      <alignment horizontal="left" vertical="top"/>
    </xf>
    <xf numFmtId="0" fontId="37" fillId="9" borderId="33" xfId="4" applyNumberFormat="1" applyFont="1" applyFill="1" applyBorder="1" applyAlignment="1" applyProtection="1">
      <alignment horizontal="center" vertical="top"/>
      <protection locked="0"/>
    </xf>
    <xf numFmtId="0" fontId="36" fillId="10" borderId="25" xfId="4" applyFont="1" applyFill="1" applyBorder="1" applyAlignment="1" applyProtection="1">
      <alignment horizontal="left" vertical="top" wrapText="1"/>
    </xf>
    <xf numFmtId="0" fontId="36" fillId="10" borderId="26" xfId="4" applyFont="1" applyFill="1" applyBorder="1" applyAlignment="1" applyProtection="1">
      <alignment horizontal="left" vertical="top" wrapText="1"/>
    </xf>
    <xf numFmtId="0" fontId="37" fillId="9" borderId="2" xfId="4" applyFont="1" applyFill="1" applyBorder="1" applyAlignment="1" applyProtection="1">
      <alignment horizontal="center" vertical="top"/>
      <protection locked="0"/>
    </xf>
    <xf numFmtId="0" fontId="34" fillId="9" borderId="2" xfId="4" applyFont="1" applyFill="1" applyBorder="1" applyAlignment="1" applyProtection="1">
      <alignment horizontal="center" vertical="top"/>
    </xf>
    <xf numFmtId="0" fontId="37" fillId="0" borderId="2" xfId="4" applyFont="1" applyFill="1" applyBorder="1" applyAlignment="1" applyProtection="1">
      <alignment horizontal="left" vertical="top" wrapText="1"/>
      <protection locked="0"/>
    </xf>
    <xf numFmtId="0" fontId="7" fillId="8" borderId="9" xfId="4" applyFont="1" applyFill="1" applyBorder="1" applyAlignment="1" applyProtection="1">
      <alignment horizontal="left" vertical="top"/>
      <protection locked="0"/>
    </xf>
    <xf numFmtId="176" fontId="37" fillId="9" borderId="25" xfId="4" applyNumberFormat="1" applyFont="1" applyFill="1" applyBorder="1" applyAlignment="1" applyProtection="1">
      <alignment horizontal="center" vertical="top"/>
      <protection locked="0"/>
    </xf>
    <xf numFmtId="176" fontId="37" fillId="9" borderId="27" xfId="4" applyNumberFormat="1" applyFont="1" applyFill="1" applyBorder="1" applyAlignment="1" applyProtection="1">
      <alignment horizontal="center" vertical="top"/>
      <protection locked="0"/>
    </xf>
    <xf numFmtId="3" fontId="37" fillId="0" borderId="25" xfId="4" applyNumberFormat="1" applyFont="1" applyFill="1" applyBorder="1" applyAlignment="1" applyProtection="1">
      <alignment horizontal="left" vertical="top"/>
    </xf>
    <xf numFmtId="3" fontId="37" fillId="0" borderId="26" xfId="4" applyNumberFormat="1" applyFont="1" applyFill="1" applyBorder="1" applyAlignment="1" applyProtection="1">
      <alignment horizontal="left" vertical="top"/>
    </xf>
    <xf numFmtId="3" fontId="37" fillId="0" borderId="27" xfId="4" applyNumberFormat="1" applyFont="1" applyFill="1" applyBorder="1" applyAlignment="1" applyProtection="1">
      <alignment horizontal="left" vertical="top"/>
    </xf>
    <xf numFmtId="3" fontId="37" fillId="0" borderId="25" xfId="4" applyNumberFormat="1" applyFont="1" applyFill="1" applyBorder="1" applyAlignment="1" applyProtection="1">
      <alignment horizontal="left" vertical="top" wrapText="1"/>
    </xf>
    <xf numFmtId="3" fontId="37" fillId="0" borderId="26" xfId="4" applyNumberFormat="1" applyFont="1" applyFill="1" applyBorder="1" applyAlignment="1" applyProtection="1">
      <alignment horizontal="left" vertical="top" wrapText="1"/>
    </xf>
    <xf numFmtId="3" fontId="37" fillId="0" borderId="27" xfId="4" applyNumberFormat="1" applyFont="1" applyFill="1" applyBorder="1" applyAlignment="1" applyProtection="1">
      <alignment horizontal="left" vertical="top" wrapText="1"/>
    </xf>
    <xf numFmtId="0" fontId="34" fillId="8" borderId="42" xfId="4" applyFont="1" applyFill="1" applyBorder="1" applyAlignment="1" applyProtection="1">
      <alignment horizontal="left" vertical="top"/>
    </xf>
    <xf numFmtId="0" fontId="34" fillId="8" borderId="0" xfId="4" applyFont="1" applyFill="1" applyBorder="1" applyAlignment="1" applyProtection="1">
      <alignment horizontal="left" vertical="top"/>
    </xf>
    <xf numFmtId="0" fontId="37" fillId="9" borderId="42" xfId="4" applyFont="1" applyFill="1" applyBorder="1" applyAlignment="1" applyProtection="1">
      <alignment horizontal="left" vertical="top" wrapText="1"/>
      <protection locked="0"/>
    </xf>
    <xf numFmtId="0" fontId="37" fillId="9" borderId="0" xfId="4" applyFont="1" applyFill="1" applyBorder="1" applyAlignment="1" applyProtection="1">
      <alignment horizontal="left" vertical="top" wrapText="1"/>
      <protection locked="0"/>
    </xf>
    <xf numFmtId="0" fontId="3" fillId="10" borderId="9" xfId="4" applyFont="1" applyFill="1" applyBorder="1" applyAlignment="1" applyProtection="1">
      <alignment horizontal="left" vertical="top" wrapText="1"/>
      <protection locked="0"/>
    </xf>
    <xf numFmtId="3" fontId="37" fillId="0" borderId="25" xfId="4" applyNumberFormat="1" applyFont="1" applyFill="1" applyBorder="1" applyAlignment="1" applyProtection="1">
      <alignment horizontal="right" vertical="top"/>
    </xf>
    <xf numFmtId="3" fontId="37" fillId="0" borderId="26" xfId="4" applyNumberFormat="1" applyFont="1" applyFill="1" applyBorder="1" applyAlignment="1" applyProtection="1">
      <alignment horizontal="right" vertical="top"/>
    </xf>
    <xf numFmtId="3" fontId="37" fillId="0" borderId="27" xfId="4" applyNumberFormat="1" applyFont="1" applyFill="1" applyBorder="1" applyAlignment="1" applyProtection="1">
      <alignment horizontal="right" vertical="top"/>
    </xf>
    <xf numFmtId="173" fontId="37" fillId="11" borderId="25" xfId="4" applyNumberFormat="1" applyFont="1" applyFill="1" applyBorder="1" applyAlignment="1" applyProtection="1">
      <alignment horizontal="center" vertical="top"/>
    </xf>
    <xf numFmtId="173" fontId="37" fillId="11" borderId="32" xfId="4" applyNumberFormat="1" applyFont="1" applyFill="1" applyBorder="1" applyAlignment="1" applyProtection="1">
      <alignment horizontal="center" vertical="top"/>
    </xf>
    <xf numFmtId="0" fontId="4" fillId="6" borderId="0" xfId="4" applyFont="1" applyFill="1" applyBorder="1" applyAlignment="1" applyProtection="1">
      <alignment horizontal="left"/>
      <protection locked="0"/>
    </xf>
    <xf numFmtId="0" fontId="7" fillId="9" borderId="9" xfId="4" applyFont="1" applyFill="1" applyBorder="1" applyAlignment="1" applyProtection="1">
      <alignment horizontal="left" vertical="top"/>
      <protection locked="0"/>
    </xf>
    <xf numFmtId="2" fontId="37" fillId="9" borderId="24" xfId="4" applyNumberFormat="1" applyFont="1" applyFill="1" applyBorder="1" applyAlignment="1" applyProtection="1">
      <alignment horizontal="center" vertical="top"/>
      <protection locked="0"/>
    </xf>
    <xf numFmtId="173" fontId="37" fillId="9" borderId="25" xfId="4" applyNumberFormat="1" applyFont="1" applyFill="1" applyBorder="1" applyAlignment="1" applyProtection="1">
      <alignment horizontal="center" vertical="top"/>
      <protection locked="0"/>
    </xf>
    <xf numFmtId="173" fontId="37" fillId="9" borderId="27" xfId="4" applyNumberFormat="1" applyFont="1" applyFill="1" applyBorder="1" applyAlignment="1" applyProtection="1">
      <alignment horizontal="center" vertical="top"/>
      <protection locked="0"/>
    </xf>
    <xf numFmtId="0" fontId="36" fillId="10" borderId="25" xfId="4" applyFont="1" applyFill="1" applyBorder="1" applyAlignment="1" applyProtection="1">
      <alignment horizontal="left" vertical="top" wrapText="1"/>
      <protection locked="0"/>
    </xf>
    <xf numFmtId="0" fontId="36" fillId="10" borderId="27" xfId="4" applyFont="1" applyFill="1" applyBorder="1" applyAlignment="1" applyProtection="1">
      <alignment horizontal="left" vertical="top" wrapText="1"/>
      <protection locked="0"/>
    </xf>
    <xf numFmtId="3" fontId="37" fillId="0" borderId="33" xfId="4" applyNumberFormat="1" applyFont="1" applyFill="1" applyBorder="1" applyAlignment="1" applyProtection="1">
      <alignment horizontal="left" vertical="top" wrapText="1"/>
      <protection locked="0"/>
    </xf>
    <xf numFmtId="0" fontId="37" fillId="0" borderId="25" xfId="4" applyFont="1" applyFill="1" applyBorder="1" applyAlignment="1" applyProtection="1">
      <alignment horizontal="left" vertical="top" wrapText="1"/>
    </xf>
    <xf numFmtId="0" fontId="37" fillId="0" borderId="26" xfId="4" applyFont="1" applyFill="1" applyBorder="1" applyAlignment="1" applyProtection="1">
      <alignment horizontal="left" vertical="top" wrapText="1"/>
    </xf>
    <xf numFmtId="0" fontId="37" fillId="0" borderId="27" xfId="4" applyFont="1" applyFill="1" applyBorder="1" applyAlignment="1" applyProtection="1">
      <alignment horizontal="left" vertical="top" wrapText="1"/>
    </xf>
    <xf numFmtId="3" fontId="37" fillId="0" borderId="25" xfId="4" applyNumberFormat="1" applyFont="1" applyFill="1" applyBorder="1" applyAlignment="1" applyProtection="1">
      <alignment horizontal="left" vertical="top" wrapText="1"/>
      <protection locked="0"/>
    </xf>
    <xf numFmtId="3" fontId="37" fillId="0" borderId="26" xfId="4" applyNumberFormat="1" applyFont="1" applyFill="1" applyBorder="1" applyAlignment="1" applyProtection="1">
      <alignment horizontal="left" vertical="top" wrapText="1"/>
      <protection locked="0"/>
    </xf>
    <xf numFmtId="3" fontId="37" fillId="0" borderId="27" xfId="4" applyNumberFormat="1" applyFont="1" applyFill="1" applyBorder="1" applyAlignment="1" applyProtection="1">
      <alignment horizontal="left" vertical="top" wrapText="1"/>
      <protection locked="0"/>
    </xf>
    <xf numFmtId="0" fontId="26" fillId="0" borderId="9" xfId="4" applyFont="1" applyBorder="1" applyAlignment="1">
      <alignment vertical="top" wrapText="1"/>
    </xf>
    <xf numFmtId="0" fontId="26" fillId="0" borderId="10" xfId="4" applyFont="1" applyBorder="1" applyAlignment="1">
      <alignment vertical="top" wrapText="1"/>
    </xf>
    <xf numFmtId="0" fontId="26" fillId="0" borderId="11" xfId="4" applyFont="1" applyBorder="1" applyAlignment="1">
      <alignment vertical="top" wrapText="1"/>
    </xf>
    <xf numFmtId="0" fontId="42" fillId="0" borderId="0" xfId="4" applyFont="1" applyAlignment="1">
      <alignment horizontal="left" vertical="top" wrapText="1"/>
    </xf>
    <xf numFmtId="0" fontId="26" fillId="0" borderId="8" xfId="4" applyFont="1" applyBorder="1" applyAlignment="1">
      <alignment horizontal="left"/>
    </xf>
    <xf numFmtId="0" fontId="34" fillId="2" borderId="9" xfId="4" applyFont="1" applyFill="1" applyBorder="1" applyAlignment="1">
      <alignment horizontal="left" vertical="top" wrapText="1"/>
    </xf>
    <xf numFmtId="0" fontId="34" fillId="14" borderId="29" xfId="4" applyFont="1" applyFill="1" applyBorder="1" applyAlignment="1">
      <alignment horizontal="left" vertical="top" wrapText="1"/>
    </xf>
    <xf numFmtId="0" fontId="34" fillId="14" borderId="30" xfId="4" applyFont="1" applyFill="1" applyBorder="1" applyAlignment="1">
      <alignment horizontal="left" vertical="top" wrapText="1"/>
    </xf>
    <xf numFmtId="0" fontId="26" fillId="0" borderId="10" xfId="4" applyFont="1" applyBorder="1" applyAlignment="1">
      <alignment horizontal="left" vertical="top" wrapText="1"/>
    </xf>
    <xf numFmtId="0" fontId="26" fillId="0" borderId="11" xfId="4" applyFont="1" applyBorder="1" applyAlignment="1">
      <alignment horizontal="left" vertical="top" wrapText="1"/>
    </xf>
    <xf numFmtId="0" fontId="37" fillId="0" borderId="39" xfId="4" applyFont="1" applyBorder="1" applyAlignment="1">
      <alignment horizontal="center" vertical="top" wrapText="1"/>
    </xf>
    <xf numFmtId="0" fontId="37" fillId="0" borderId="20" xfId="4" applyFont="1" applyBorder="1" applyAlignment="1">
      <alignment horizontal="center" vertical="top" wrapText="1"/>
    </xf>
    <xf numFmtId="0" fontId="37" fillId="3" borderId="39" xfId="4" applyFont="1" applyFill="1" applyBorder="1" applyAlignment="1">
      <alignment horizontal="center" vertical="top" wrapText="1"/>
    </xf>
    <xf numFmtId="0" fontId="37" fillId="3" borderId="20" xfId="4" applyFont="1" applyFill="1" applyBorder="1" applyAlignment="1">
      <alignment horizontal="center" vertical="top" wrapText="1"/>
    </xf>
    <xf numFmtId="0" fontId="26" fillId="3" borderId="10" xfId="4" applyFont="1" applyFill="1" applyBorder="1" applyAlignment="1">
      <alignment horizontal="left" vertical="top" wrapText="1"/>
    </xf>
    <xf numFmtId="0" fontId="26" fillId="3" borderId="11" xfId="4" applyFont="1" applyFill="1" applyBorder="1" applyAlignment="1">
      <alignment horizontal="left" vertical="top" wrapText="1"/>
    </xf>
    <xf numFmtId="0" fontId="26" fillId="3" borderId="12" xfId="4" applyFont="1" applyFill="1" applyBorder="1" applyAlignment="1">
      <alignment horizontal="left" vertical="top" wrapText="1"/>
    </xf>
    <xf numFmtId="0" fontId="34" fillId="0" borderId="10" xfId="4" applyFont="1" applyBorder="1" applyAlignment="1">
      <alignment vertical="top" wrapText="1"/>
    </xf>
    <xf numFmtId="0" fontId="34" fillId="0" borderId="11" xfId="4" applyFont="1" applyBorder="1" applyAlignment="1">
      <alignment vertical="top" wrapText="1"/>
    </xf>
    <xf numFmtId="0" fontId="51" fillId="0" borderId="0" xfId="4" applyFont="1" applyAlignment="1">
      <alignment horizontal="left" textRotation="90"/>
    </xf>
    <xf numFmtId="0" fontId="26" fillId="0" borderId="0" xfId="4" applyFont="1" applyAlignment="1">
      <alignment horizontal="left" vertical="top" wrapText="1"/>
    </xf>
    <xf numFmtId="0" fontId="34" fillId="14" borderId="25" xfId="4" applyFont="1" applyFill="1" applyBorder="1" applyAlignment="1">
      <alignment horizontal="left" vertical="top" wrapText="1"/>
    </xf>
    <xf numFmtId="0" fontId="34" fillId="14" borderId="26" xfId="4" applyFont="1" applyFill="1" applyBorder="1" applyAlignment="1">
      <alignment horizontal="left" vertical="top" wrapText="1"/>
    </xf>
    <xf numFmtId="0" fontId="34" fillId="14" borderId="27" xfId="4" applyFont="1" applyFill="1" applyBorder="1" applyAlignment="1">
      <alignment horizontal="left" vertical="top" wrapText="1"/>
    </xf>
    <xf numFmtId="0" fontId="37" fillId="13" borderId="25" xfId="4" applyFont="1" applyFill="1" applyBorder="1" applyAlignment="1" applyProtection="1">
      <alignment horizontal="left" vertical="top"/>
      <protection locked="0"/>
    </xf>
    <xf numFmtId="0" fontId="37" fillId="13" borderId="26" xfId="4" applyFont="1" applyFill="1" applyBorder="1" applyAlignment="1" applyProtection="1">
      <alignment horizontal="left" vertical="top"/>
      <protection locked="0"/>
    </xf>
  </cellXfs>
  <cellStyles count="8">
    <cellStyle name="Komma" xfId="1" builtinId="3"/>
    <cellStyle name="Komma 2" xfId="6" xr:uid="{00000000-0005-0000-0000-000001000000}"/>
    <cellStyle name="Prozent" xfId="2" builtinId="5"/>
    <cellStyle name="Prozent 2" xfId="5" xr:uid="{00000000-0005-0000-0000-000003000000}"/>
    <cellStyle name="Standard" xfId="0" builtinId="0"/>
    <cellStyle name="Standard 2" xfId="4" xr:uid="{00000000-0005-0000-0000-000005000000}"/>
    <cellStyle name="Standard 3" xfId="7" xr:uid="{00000000-0005-0000-0000-000006000000}"/>
    <cellStyle name="Standard_ROETZ01R" xfId="3" xr:uid="{00000000-0005-0000-0000-000007000000}"/>
  </cellStyles>
  <dxfs count="3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FFFFFF"/>
      </font>
    </dxf>
    <dxf>
      <font>
        <b val="0"/>
        <i/>
        <color rgb="FFC0000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59996337778862885"/>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theme="5" tint="0.59996337778862885"/>
        </patternFill>
      </fill>
    </dxf>
    <dxf>
      <numFmt numFmtId="186" formatCode=";;;"/>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ont>
        <color theme="0"/>
      </font>
    </dxf>
    <dxf>
      <font>
        <b val="0"/>
        <i/>
        <color rgb="FFC00000"/>
      </font>
    </dxf>
    <dxf>
      <fill>
        <patternFill>
          <bgColor rgb="FFFFFFCC"/>
        </patternFill>
      </fill>
    </dxf>
    <dxf>
      <fill>
        <patternFill>
          <bgColor indexed="26"/>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295275</xdr:colOff>
      <xdr:row>319</xdr:row>
      <xdr:rowOff>9525</xdr:rowOff>
    </xdr:from>
    <xdr:to>
      <xdr:col>14</xdr:col>
      <xdr:colOff>295275</xdr:colOff>
      <xdr:row>320</xdr:row>
      <xdr:rowOff>142875</xdr:rowOff>
    </xdr:to>
    <xdr:sp macro="" textlink="">
      <xdr:nvSpPr>
        <xdr:cNvPr id="1451" name="Line 1">
          <a:extLst>
            <a:ext uri="{FF2B5EF4-FFF2-40B4-BE49-F238E27FC236}">
              <a16:creationId xmlns:a16="http://schemas.microsoft.com/office/drawing/2014/main" id="{00000000-0008-0000-0000-0000AB050000}"/>
            </a:ext>
          </a:extLst>
        </xdr:cNvPr>
        <xdr:cNvSpPr>
          <a:spLocks noChangeShapeType="1"/>
        </xdr:cNvSpPr>
      </xdr:nvSpPr>
      <xdr:spPr bwMode="auto">
        <a:xfrm>
          <a:off x="13420725" y="11887200"/>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457200</xdr:colOff>
      <xdr:row>319</xdr:row>
      <xdr:rowOff>9525</xdr:rowOff>
    </xdr:from>
    <xdr:to>
      <xdr:col>15</xdr:col>
      <xdr:colOff>457200</xdr:colOff>
      <xdr:row>322</xdr:row>
      <xdr:rowOff>0</xdr:rowOff>
    </xdr:to>
    <xdr:sp macro="" textlink="">
      <xdr:nvSpPr>
        <xdr:cNvPr id="1452" name="Line 2">
          <a:extLst>
            <a:ext uri="{FF2B5EF4-FFF2-40B4-BE49-F238E27FC236}">
              <a16:creationId xmlns:a16="http://schemas.microsoft.com/office/drawing/2014/main" id="{00000000-0008-0000-0000-0000AC050000}"/>
            </a:ext>
          </a:extLst>
        </xdr:cNvPr>
        <xdr:cNvSpPr>
          <a:spLocks noChangeShapeType="1"/>
        </xdr:cNvSpPr>
      </xdr:nvSpPr>
      <xdr:spPr bwMode="auto">
        <a:xfrm>
          <a:off x="14297025" y="11887200"/>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7Anlage_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7Anlage_E"/>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Hiendlmeier, Sabine (carmen-ev)" id="{8F832A8B-CA69-4557-A742-A863ACD5D4A2}" userId="Hiendlmeier, Sabine (carmen-ev)" providerId="None"/>
</personList>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Z333" dT="2023-05-10T13:49:42.70" personId="{8F832A8B-CA69-4557-A742-A863ACD5D4A2}" id="{ECF942DC-9A94-4C89-AADD-C2429214BF7D}">
    <text>Primärenergiebezogene Emissionsfaktoren der Stromerzeugung aus Photovoltaik: 57 g/kWh</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8" tint="0.79998168889431442"/>
    <pageSetUpPr fitToPage="1"/>
  </sheetPr>
  <dimension ref="A1:Z349"/>
  <sheetViews>
    <sheetView showGridLines="0" tabSelected="1" zoomScaleNormal="100" workbookViewId="0">
      <selection activeCell="B29" sqref="A25:XFD29"/>
    </sheetView>
  </sheetViews>
  <sheetFormatPr baseColWidth="10" defaultColWidth="11.44140625" defaultRowHeight="13.8" x14ac:dyDescent="0.3"/>
  <cols>
    <col min="1" max="1" width="3.109375" style="1" customWidth="1"/>
    <col min="2" max="2" width="4.109375" style="1" customWidth="1"/>
    <col min="3" max="3" width="15.109375" style="1" customWidth="1"/>
    <col min="4" max="4" width="21.6640625" style="1" customWidth="1"/>
    <col min="5" max="5" width="11.109375" style="1" customWidth="1"/>
    <col min="6" max="6" width="13" style="1" customWidth="1"/>
    <col min="7" max="7" width="10.109375" style="73" customWidth="1"/>
    <col min="8" max="8" width="9.6640625" style="1" customWidth="1"/>
    <col min="9" max="9" width="27" style="1" customWidth="1"/>
    <col min="10" max="10" width="9.44140625" style="1" customWidth="1"/>
    <col min="11" max="11" width="10.88671875" style="1" customWidth="1"/>
    <col min="12" max="12" width="19.33203125" style="43" customWidth="1"/>
    <col min="13" max="13" width="10.44140625" style="1" customWidth="1"/>
    <col min="14" max="14" width="28.88671875" style="1" customWidth="1"/>
    <col min="15" max="15" width="10.88671875" style="1" customWidth="1"/>
    <col min="16" max="16" width="12.33203125" style="1" customWidth="1"/>
    <col min="17" max="17" width="7.33203125" style="1" customWidth="1"/>
    <col min="18" max="18" width="13" style="1" hidden="1" customWidth="1"/>
    <col min="19" max="19" width="17.33203125" style="1" hidden="1" customWidth="1"/>
    <col min="20" max="25" width="11.44140625" style="1" hidden="1" customWidth="1"/>
    <col min="26" max="16384" width="11.44140625" style="1"/>
  </cols>
  <sheetData>
    <row r="1" spans="2:25" s="5" customFormat="1" ht="21" customHeight="1" x14ac:dyDescent="0.25">
      <c r="C1" s="16" t="s">
        <v>82</v>
      </c>
      <c r="D1" s="16"/>
      <c r="E1" s="16"/>
      <c r="F1" s="14"/>
      <c r="G1" s="68"/>
      <c r="H1" s="14"/>
      <c r="I1" s="14"/>
      <c r="J1" s="14"/>
      <c r="K1" s="14"/>
      <c r="L1" s="41"/>
      <c r="M1" s="14"/>
      <c r="N1" s="14"/>
      <c r="O1" s="14"/>
      <c r="P1" s="243" t="s">
        <v>226</v>
      </c>
      <c r="Q1" s="443"/>
    </row>
    <row r="2" spans="2:25" s="5" customFormat="1" ht="6.75" hidden="1" customHeight="1" x14ac:dyDescent="0.25">
      <c r="C2" s="16"/>
      <c r="D2" s="16"/>
      <c r="E2" s="16"/>
      <c r="F2" s="14"/>
      <c r="G2" s="68"/>
      <c r="H2" s="14"/>
      <c r="I2" s="14"/>
      <c r="J2" s="14"/>
      <c r="K2" s="14"/>
      <c r="L2" s="41"/>
      <c r="M2" s="14"/>
      <c r="N2" s="14"/>
      <c r="O2" s="14"/>
      <c r="P2" s="14"/>
      <c r="Q2" s="443"/>
    </row>
    <row r="3" spans="2:25" s="5" customFormat="1" ht="12.75" customHeight="1" x14ac:dyDescent="0.25">
      <c r="C3" s="79" t="s">
        <v>78</v>
      </c>
      <c r="D3" s="16"/>
      <c r="E3" s="16"/>
      <c r="F3" s="14"/>
      <c r="G3" s="68"/>
      <c r="H3" s="14"/>
      <c r="I3" s="14"/>
      <c r="J3" s="14"/>
      <c r="K3" s="14"/>
      <c r="L3" s="41"/>
      <c r="M3" s="14"/>
      <c r="N3" s="14"/>
      <c r="O3" s="14"/>
      <c r="P3" s="14"/>
      <c r="Q3" s="443"/>
    </row>
    <row r="4" spans="2:25" s="5" customFormat="1" ht="6.75" customHeight="1" x14ac:dyDescent="0.25">
      <c r="C4" s="16"/>
      <c r="D4" s="16"/>
      <c r="E4" s="16"/>
      <c r="F4" s="14"/>
      <c r="G4" s="68"/>
      <c r="H4" s="14"/>
      <c r="I4" s="14"/>
      <c r="J4" s="14"/>
      <c r="K4" s="14"/>
      <c r="L4" s="41"/>
      <c r="M4" s="14"/>
      <c r="N4" s="14"/>
      <c r="O4" s="14"/>
      <c r="P4" s="14"/>
      <c r="Q4" s="443"/>
    </row>
    <row r="5" spans="2:25" ht="21.75" customHeight="1" thickBot="1" x14ac:dyDescent="0.35">
      <c r="B5" s="15"/>
      <c r="C5" s="486"/>
      <c r="D5" s="486"/>
      <c r="E5" s="486"/>
      <c r="F5" s="486"/>
      <c r="G5" s="486"/>
      <c r="H5" s="486"/>
      <c r="I5" s="486"/>
      <c r="J5" s="486"/>
      <c r="K5" s="486"/>
      <c r="L5" s="486"/>
      <c r="M5" s="486"/>
      <c r="N5" s="486"/>
      <c r="O5" s="486"/>
      <c r="P5" s="486"/>
      <c r="Q5" s="444"/>
    </row>
    <row r="6" spans="2:25" ht="12.75" customHeight="1" x14ac:dyDescent="0.3">
      <c r="C6" s="35" t="s">
        <v>210</v>
      </c>
      <c r="D6" s="45"/>
      <c r="E6" s="45"/>
      <c r="F6" s="30"/>
      <c r="G6" s="69"/>
      <c r="H6" s="12"/>
      <c r="I6" s="12"/>
      <c r="J6" s="12"/>
      <c r="K6" s="12"/>
      <c r="L6" s="46"/>
      <c r="M6" s="12"/>
      <c r="N6" s="12"/>
      <c r="O6" s="12"/>
      <c r="P6" s="12"/>
      <c r="Q6" s="445"/>
    </row>
    <row r="7" spans="2:25" ht="9" customHeight="1" x14ac:dyDescent="0.3">
      <c r="C7" s="35"/>
      <c r="D7" s="45"/>
      <c r="E7" s="45"/>
      <c r="F7" s="30"/>
      <c r="G7" s="69"/>
      <c r="H7" s="12"/>
      <c r="I7" s="12"/>
      <c r="J7" s="12"/>
      <c r="K7" s="12"/>
      <c r="L7" s="46"/>
      <c r="M7" s="12"/>
      <c r="N7" s="12"/>
      <c r="O7" s="12"/>
      <c r="P7" s="12"/>
      <c r="Q7" s="445"/>
    </row>
    <row r="8" spans="2:25" s="5" customFormat="1" ht="6.75" hidden="1" customHeight="1" x14ac:dyDescent="0.25">
      <c r="C8" s="16"/>
      <c r="D8" s="16"/>
      <c r="E8" s="16"/>
      <c r="F8" s="14"/>
      <c r="G8" s="68"/>
      <c r="H8" s="14"/>
      <c r="I8" s="14"/>
      <c r="J8" s="14"/>
      <c r="K8" s="14"/>
      <c r="L8" s="41"/>
      <c r="M8" s="14"/>
      <c r="N8" s="14"/>
      <c r="O8" s="14"/>
      <c r="P8" s="14"/>
      <c r="Q8" s="443"/>
    </row>
    <row r="9" spans="2:25" s="11" customFormat="1" ht="54.75" customHeight="1" x14ac:dyDescent="0.3">
      <c r="B9" s="98" t="s">
        <v>3</v>
      </c>
      <c r="C9" s="99" t="s">
        <v>84</v>
      </c>
      <c r="D9" s="99" t="s">
        <v>69</v>
      </c>
      <c r="E9" s="99" t="s">
        <v>139</v>
      </c>
      <c r="F9" s="99" t="s">
        <v>63</v>
      </c>
      <c r="G9" s="99" t="s">
        <v>184</v>
      </c>
      <c r="H9" s="99" t="s">
        <v>54</v>
      </c>
      <c r="I9" s="99" t="s">
        <v>62</v>
      </c>
      <c r="J9" s="99" t="s">
        <v>44</v>
      </c>
      <c r="K9" s="99" t="s">
        <v>270</v>
      </c>
      <c r="L9" s="99" t="s">
        <v>48</v>
      </c>
      <c r="M9" s="100" t="s">
        <v>74</v>
      </c>
      <c r="N9" s="100" t="s">
        <v>185</v>
      </c>
      <c r="O9" s="101" t="s">
        <v>43</v>
      </c>
      <c r="P9" s="101" t="s">
        <v>138</v>
      </c>
      <c r="Q9" s="446"/>
      <c r="R9" s="307" t="s">
        <v>222</v>
      </c>
      <c r="S9" s="484" t="s">
        <v>51</v>
      </c>
      <c r="T9" s="484"/>
      <c r="U9" s="484"/>
      <c r="V9" s="484"/>
      <c r="W9" s="484"/>
      <c r="X9" s="484"/>
      <c r="Y9" s="484"/>
    </row>
    <row r="10" spans="2:25" s="12" customFormat="1" x14ac:dyDescent="0.3">
      <c r="B10" s="96">
        <v>1</v>
      </c>
      <c r="C10" s="194" t="s">
        <v>269</v>
      </c>
      <c r="D10" s="194"/>
      <c r="E10" s="198"/>
      <c r="F10" s="194"/>
      <c r="G10" s="297"/>
      <c r="H10" s="195"/>
      <c r="I10" s="97"/>
      <c r="J10" s="97"/>
      <c r="K10" s="298"/>
      <c r="L10" s="97"/>
      <c r="M10" s="97"/>
      <c r="N10" s="196"/>
      <c r="O10" s="197"/>
      <c r="P10" s="197"/>
      <c r="Q10" s="447"/>
      <c r="R10" s="306" t="str">
        <f>IF(K10="ja",P10,"0")</f>
        <v>0</v>
      </c>
      <c r="S10" s="1" t="s">
        <v>52</v>
      </c>
      <c r="T10" s="1" t="s">
        <v>55</v>
      </c>
      <c r="U10" s="12" t="s">
        <v>105</v>
      </c>
      <c r="W10" s="1" t="s">
        <v>186</v>
      </c>
    </row>
    <row r="11" spans="2:25" s="12" customFormat="1" x14ac:dyDescent="0.3">
      <c r="B11" s="13">
        <v>2</v>
      </c>
      <c r="C11" s="194"/>
      <c r="D11" s="194"/>
      <c r="E11" s="198"/>
      <c r="F11" s="194"/>
      <c r="G11" s="405"/>
      <c r="H11" s="195"/>
      <c r="I11" s="97"/>
      <c r="J11" s="97"/>
      <c r="K11" s="298"/>
      <c r="L11" s="97"/>
      <c r="M11" s="97"/>
      <c r="N11" s="196"/>
      <c r="O11" s="197"/>
      <c r="P11" s="197"/>
      <c r="Q11" s="447"/>
      <c r="R11" s="306" t="str">
        <f t="shared" ref="R11:R74" si="0">IF(K11="ja",P11,"0")</f>
        <v>0</v>
      </c>
      <c r="S11" s="12" t="s">
        <v>134</v>
      </c>
      <c r="T11" s="1" t="s">
        <v>56</v>
      </c>
      <c r="U11" s="12" t="s">
        <v>107</v>
      </c>
      <c r="W11" s="1" t="s">
        <v>187</v>
      </c>
    </row>
    <row r="12" spans="2:25" s="12" customFormat="1" x14ac:dyDescent="0.3">
      <c r="B12" s="13">
        <v>3</v>
      </c>
      <c r="C12" s="194"/>
      <c r="D12" s="194"/>
      <c r="E12" s="198"/>
      <c r="F12" s="194"/>
      <c r="G12" s="405"/>
      <c r="H12" s="195"/>
      <c r="I12" s="97"/>
      <c r="J12" s="97"/>
      <c r="K12" s="298"/>
      <c r="L12" s="97"/>
      <c r="M12" s="97"/>
      <c r="N12" s="196"/>
      <c r="O12" s="197"/>
      <c r="P12" s="197"/>
      <c r="Q12" s="447"/>
      <c r="R12" s="306" t="str">
        <f t="shared" si="0"/>
        <v>0</v>
      </c>
      <c r="S12" s="12" t="s">
        <v>53</v>
      </c>
      <c r="T12" s="1" t="s">
        <v>57</v>
      </c>
      <c r="W12" s="1" t="s">
        <v>190</v>
      </c>
    </row>
    <row r="13" spans="2:25" s="12" customFormat="1" x14ac:dyDescent="0.3">
      <c r="B13" s="13">
        <v>4</v>
      </c>
      <c r="C13" s="194"/>
      <c r="D13" s="194"/>
      <c r="E13" s="198"/>
      <c r="F13" s="194"/>
      <c r="G13" s="405"/>
      <c r="H13" s="195"/>
      <c r="I13" s="97"/>
      <c r="J13" s="97"/>
      <c r="K13" s="298"/>
      <c r="L13" s="97"/>
      <c r="M13" s="97"/>
      <c r="N13" s="196"/>
      <c r="O13" s="197"/>
      <c r="P13" s="197"/>
      <c r="Q13" s="447"/>
      <c r="R13" s="306" t="str">
        <f t="shared" si="0"/>
        <v>0</v>
      </c>
      <c r="S13" s="12" t="s">
        <v>64</v>
      </c>
      <c r="T13" s="1" t="s">
        <v>58</v>
      </c>
      <c r="W13" s="1" t="s">
        <v>188</v>
      </c>
    </row>
    <row r="14" spans="2:25" s="12" customFormat="1" x14ac:dyDescent="0.3">
      <c r="B14" s="13">
        <v>5</v>
      </c>
      <c r="C14" s="194"/>
      <c r="D14" s="194"/>
      <c r="E14" s="198"/>
      <c r="F14" s="194"/>
      <c r="G14" s="405"/>
      <c r="H14" s="195"/>
      <c r="I14" s="97"/>
      <c r="J14" s="97"/>
      <c r="K14" s="298"/>
      <c r="L14" s="97"/>
      <c r="M14" s="97"/>
      <c r="N14" s="196"/>
      <c r="O14" s="197"/>
      <c r="P14" s="197"/>
      <c r="Q14" s="447"/>
      <c r="R14" s="306" t="str">
        <f t="shared" si="0"/>
        <v>0</v>
      </c>
      <c r="T14" s="1" t="s">
        <v>59</v>
      </c>
      <c r="W14" s="1" t="s">
        <v>189</v>
      </c>
    </row>
    <row r="15" spans="2:25" s="12" customFormat="1" x14ac:dyDescent="0.3">
      <c r="B15" s="13">
        <v>6</v>
      </c>
      <c r="C15" s="194"/>
      <c r="D15" s="194"/>
      <c r="E15" s="198"/>
      <c r="F15" s="194"/>
      <c r="G15" s="405"/>
      <c r="H15" s="195"/>
      <c r="I15" s="97"/>
      <c r="J15" s="97"/>
      <c r="K15" s="298"/>
      <c r="L15" s="97"/>
      <c r="M15" s="97"/>
      <c r="N15" s="196"/>
      <c r="O15" s="197"/>
      <c r="P15" s="197"/>
      <c r="Q15" s="447"/>
      <c r="R15" s="306" t="str">
        <f t="shared" si="0"/>
        <v>0</v>
      </c>
      <c r="T15" s="1" t="s">
        <v>60</v>
      </c>
      <c r="W15" s="1" t="s">
        <v>213</v>
      </c>
    </row>
    <row r="16" spans="2:25" s="12" customFormat="1" x14ac:dyDescent="0.3">
      <c r="B16" s="13">
        <v>7</v>
      </c>
      <c r="C16" s="194"/>
      <c r="D16" s="194"/>
      <c r="E16" s="198"/>
      <c r="F16" s="194"/>
      <c r="G16" s="405"/>
      <c r="H16" s="195"/>
      <c r="I16" s="97"/>
      <c r="J16" s="97"/>
      <c r="K16" s="298"/>
      <c r="L16" s="97"/>
      <c r="M16" s="97"/>
      <c r="N16" s="196"/>
      <c r="O16" s="197"/>
      <c r="P16" s="197"/>
      <c r="Q16" s="447"/>
      <c r="R16" s="306" t="str">
        <f t="shared" si="0"/>
        <v>0</v>
      </c>
      <c r="T16" s="1" t="s">
        <v>191</v>
      </c>
    </row>
    <row r="17" spans="1:20" s="12" customFormat="1" x14ac:dyDescent="0.3">
      <c r="B17" s="13">
        <v>8</v>
      </c>
      <c r="C17" s="194"/>
      <c r="D17" s="194"/>
      <c r="E17" s="198"/>
      <c r="F17" s="194"/>
      <c r="G17" s="405"/>
      <c r="H17" s="195"/>
      <c r="I17" s="97"/>
      <c r="J17" s="97"/>
      <c r="K17" s="298"/>
      <c r="L17" s="97"/>
      <c r="M17" s="97"/>
      <c r="N17" s="196"/>
      <c r="O17" s="197"/>
      <c r="P17" s="197"/>
      <c r="Q17" s="447"/>
      <c r="R17" s="306" t="str">
        <f t="shared" si="0"/>
        <v>0</v>
      </c>
      <c r="T17" s="1" t="s">
        <v>192</v>
      </c>
    </row>
    <row r="18" spans="1:20" s="12" customFormat="1" x14ac:dyDescent="0.3">
      <c r="B18" s="13">
        <v>9</v>
      </c>
      <c r="C18" s="194"/>
      <c r="D18" s="194"/>
      <c r="E18" s="198"/>
      <c r="F18" s="194"/>
      <c r="G18" s="405"/>
      <c r="H18" s="195"/>
      <c r="I18" s="97"/>
      <c r="J18" s="97"/>
      <c r="K18" s="298"/>
      <c r="L18" s="97"/>
      <c r="M18" s="97"/>
      <c r="N18" s="196"/>
      <c r="O18" s="197"/>
      <c r="P18" s="197"/>
      <c r="Q18" s="447"/>
      <c r="R18" s="306" t="str">
        <f t="shared" si="0"/>
        <v>0</v>
      </c>
      <c r="T18" s="1" t="s">
        <v>193</v>
      </c>
    </row>
    <row r="19" spans="1:20" s="12" customFormat="1" x14ac:dyDescent="0.3">
      <c r="B19" s="13">
        <v>10</v>
      </c>
      <c r="C19" s="194"/>
      <c r="D19" s="194"/>
      <c r="E19" s="198"/>
      <c r="F19" s="194"/>
      <c r="G19" s="405"/>
      <c r="H19" s="195"/>
      <c r="I19" s="97"/>
      <c r="J19" s="97"/>
      <c r="K19" s="298"/>
      <c r="L19" s="97"/>
      <c r="M19" s="97"/>
      <c r="N19" s="196"/>
      <c r="O19" s="197"/>
      <c r="P19" s="197"/>
      <c r="Q19" s="447"/>
      <c r="R19" s="306" t="str">
        <f t="shared" si="0"/>
        <v>0</v>
      </c>
      <c r="T19" s="1" t="s">
        <v>194</v>
      </c>
    </row>
    <row r="20" spans="1:20" s="12" customFormat="1" x14ac:dyDescent="0.3">
      <c r="A20" s="485"/>
      <c r="B20" s="13">
        <v>11</v>
      </c>
      <c r="C20" s="194"/>
      <c r="D20" s="194"/>
      <c r="E20" s="198"/>
      <c r="F20" s="194"/>
      <c r="G20" s="405"/>
      <c r="H20" s="195"/>
      <c r="I20" s="97"/>
      <c r="J20" s="97"/>
      <c r="K20" s="298"/>
      <c r="L20" s="97"/>
      <c r="M20" s="97"/>
      <c r="N20" s="196"/>
      <c r="O20" s="197"/>
      <c r="P20" s="197"/>
      <c r="Q20" s="447"/>
      <c r="R20" s="306" t="str">
        <f t="shared" si="0"/>
        <v>0</v>
      </c>
    </row>
    <row r="21" spans="1:20" s="12" customFormat="1" x14ac:dyDescent="0.3">
      <c r="A21" s="485"/>
      <c r="B21" s="13">
        <v>12</v>
      </c>
      <c r="C21" s="194"/>
      <c r="D21" s="194"/>
      <c r="E21" s="198"/>
      <c r="F21" s="194"/>
      <c r="G21" s="405"/>
      <c r="H21" s="195"/>
      <c r="I21" s="97"/>
      <c r="J21" s="97"/>
      <c r="K21" s="298"/>
      <c r="L21" s="97"/>
      <c r="M21" s="97"/>
      <c r="N21" s="196"/>
      <c r="O21" s="197"/>
      <c r="P21" s="197"/>
      <c r="Q21" s="447"/>
      <c r="R21" s="306" t="str">
        <f t="shared" si="0"/>
        <v>0</v>
      </c>
      <c r="T21" s="12" t="s">
        <v>61</v>
      </c>
    </row>
    <row r="22" spans="1:20" s="12" customFormat="1" x14ac:dyDescent="0.3">
      <c r="A22" s="485"/>
      <c r="B22" s="13">
        <v>13</v>
      </c>
      <c r="C22" s="194"/>
      <c r="D22" s="194"/>
      <c r="E22" s="198"/>
      <c r="F22" s="194"/>
      <c r="G22" s="405"/>
      <c r="H22" s="195"/>
      <c r="I22" s="97"/>
      <c r="J22" s="97"/>
      <c r="K22" s="298"/>
      <c r="L22" s="97"/>
      <c r="M22" s="97"/>
      <c r="N22" s="196"/>
      <c r="O22" s="197"/>
      <c r="P22" s="197"/>
      <c r="Q22" s="447"/>
      <c r="R22" s="306" t="str">
        <f t="shared" si="0"/>
        <v>0</v>
      </c>
    </row>
    <row r="23" spans="1:20" s="12" customFormat="1" x14ac:dyDescent="0.3">
      <c r="A23" s="485"/>
      <c r="B23" s="13">
        <v>14</v>
      </c>
      <c r="C23" s="194"/>
      <c r="D23" s="194"/>
      <c r="E23" s="198"/>
      <c r="F23" s="194"/>
      <c r="G23" s="405"/>
      <c r="H23" s="195"/>
      <c r="I23" s="97"/>
      <c r="J23" s="97"/>
      <c r="K23" s="298"/>
      <c r="L23" s="97"/>
      <c r="M23" s="97"/>
      <c r="N23" s="196"/>
      <c r="O23" s="197"/>
      <c r="P23" s="197"/>
      <c r="Q23" s="447"/>
      <c r="R23" s="306" t="str">
        <f t="shared" si="0"/>
        <v>0</v>
      </c>
    </row>
    <row r="24" spans="1:20" s="12" customFormat="1" x14ac:dyDescent="0.3">
      <c r="A24" s="485"/>
      <c r="B24" s="13">
        <v>15</v>
      </c>
      <c r="C24" s="194"/>
      <c r="D24" s="194"/>
      <c r="E24" s="198"/>
      <c r="F24" s="194"/>
      <c r="G24" s="405"/>
      <c r="H24" s="195"/>
      <c r="I24" s="97"/>
      <c r="J24" s="97"/>
      <c r="K24" s="298"/>
      <c r="L24" s="97"/>
      <c r="M24" s="97"/>
      <c r="N24" s="196"/>
      <c r="O24" s="197"/>
      <c r="P24" s="197"/>
      <c r="Q24" s="447"/>
      <c r="R24" s="306" t="str">
        <f t="shared" si="0"/>
        <v>0</v>
      </c>
    </row>
    <row r="25" spans="1:20" s="12" customFormat="1" hidden="1" x14ac:dyDescent="0.3">
      <c r="A25" s="485"/>
      <c r="B25" s="13">
        <v>16</v>
      </c>
      <c r="C25" s="194"/>
      <c r="D25" s="194"/>
      <c r="E25" s="198"/>
      <c r="F25" s="194"/>
      <c r="G25" s="405"/>
      <c r="H25" s="195"/>
      <c r="I25" s="97"/>
      <c r="J25" s="97"/>
      <c r="K25" s="298"/>
      <c r="L25" s="97"/>
      <c r="M25" s="97"/>
      <c r="N25" s="196"/>
      <c r="O25" s="197"/>
      <c r="P25" s="197"/>
      <c r="Q25" s="447"/>
      <c r="R25" s="306" t="str">
        <f t="shared" si="0"/>
        <v>0</v>
      </c>
    </row>
    <row r="26" spans="1:20" s="12" customFormat="1" hidden="1" x14ac:dyDescent="0.3">
      <c r="A26" s="485"/>
      <c r="B26" s="13">
        <v>17</v>
      </c>
      <c r="C26" s="194"/>
      <c r="D26" s="194"/>
      <c r="E26" s="198"/>
      <c r="F26" s="194"/>
      <c r="G26" s="405"/>
      <c r="H26" s="195"/>
      <c r="I26" s="97"/>
      <c r="J26" s="97"/>
      <c r="K26" s="298"/>
      <c r="L26" s="97"/>
      <c r="M26" s="97"/>
      <c r="N26" s="196"/>
      <c r="O26" s="197"/>
      <c r="P26" s="197"/>
      <c r="Q26" s="447"/>
      <c r="R26" s="306" t="str">
        <f t="shared" si="0"/>
        <v>0</v>
      </c>
    </row>
    <row r="27" spans="1:20" s="12" customFormat="1" hidden="1" x14ac:dyDescent="0.3">
      <c r="A27" s="485"/>
      <c r="B27" s="13">
        <v>18</v>
      </c>
      <c r="C27" s="194"/>
      <c r="D27" s="194"/>
      <c r="E27" s="198"/>
      <c r="F27" s="194"/>
      <c r="G27" s="405"/>
      <c r="H27" s="195"/>
      <c r="I27" s="97"/>
      <c r="J27" s="97"/>
      <c r="K27" s="298"/>
      <c r="L27" s="97"/>
      <c r="M27" s="97"/>
      <c r="N27" s="196"/>
      <c r="O27" s="197"/>
      <c r="P27" s="197"/>
      <c r="Q27" s="447"/>
      <c r="R27" s="306" t="str">
        <f t="shared" si="0"/>
        <v>0</v>
      </c>
    </row>
    <row r="28" spans="1:20" s="12" customFormat="1" hidden="1" x14ac:dyDescent="0.3">
      <c r="A28" s="485"/>
      <c r="B28" s="13">
        <v>19</v>
      </c>
      <c r="C28" s="194"/>
      <c r="D28" s="194"/>
      <c r="E28" s="198"/>
      <c r="F28" s="194"/>
      <c r="G28" s="405"/>
      <c r="H28" s="195"/>
      <c r="I28" s="97"/>
      <c r="J28" s="97"/>
      <c r="K28" s="298"/>
      <c r="L28" s="97"/>
      <c r="M28" s="97"/>
      <c r="N28" s="196"/>
      <c r="O28" s="197"/>
      <c r="P28" s="197"/>
      <c r="Q28" s="447"/>
      <c r="R28" s="306" t="str">
        <f t="shared" si="0"/>
        <v>0</v>
      </c>
    </row>
    <row r="29" spans="1:20" s="12" customFormat="1" hidden="1" x14ac:dyDescent="0.3">
      <c r="A29" s="485"/>
      <c r="B29" s="13">
        <v>20</v>
      </c>
      <c r="C29" s="194"/>
      <c r="D29" s="194"/>
      <c r="E29" s="198"/>
      <c r="F29" s="194"/>
      <c r="G29" s="405"/>
      <c r="H29" s="195"/>
      <c r="I29" s="97"/>
      <c r="J29" s="97"/>
      <c r="K29" s="298"/>
      <c r="L29" s="97"/>
      <c r="M29" s="97"/>
      <c r="N29" s="196"/>
      <c r="O29" s="197"/>
      <c r="P29" s="197"/>
      <c r="Q29" s="447"/>
      <c r="R29" s="306" t="str">
        <f t="shared" si="0"/>
        <v>0</v>
      </c>
    </row>
    <row r="30" spans="1:20" s="12" customFormat="1" hidden="1" x14ac:dyDescent="0.3">
      <c r="A30" s="485"/>
      <c r="B30" s="13">
        <v>21</v>
      </c>
      <c r="C30" s="194"/>
      <c r="D30" s="194"/>
      <c r="E30" s="198"/>
      <c r="F30" s="194"/>
      <c r="G30" s="405"/>
      <c r="H30" s="195"/>
      <c r="I30" s="97"/>
      <c r="J30" s="97"/>
      <c r="K30" s="298"/>
      <c r="L30" s="97"/>
      <c r="M30" s="97"/>
      <c r="N30" s="196"/>
      <c r="O30" s="197"/>
      <c r="P30" s="197"/>
      <c r="Q30" s="447"/>
      <c r="R30" s="306" t="str">
        <f t="shared" si="0"/>
        <v>0</v>
      </c>
    </row>
    <row r="31" spans="1:20" s="12" customFormat="1" hidden="1" x14ac:dyDescent="0.3">
      <c r="A31" s="485"/>
      <c r="B31" s="13">
        <v>22</v>
      </c>
      <c r="C31" s="194"/>
      <c r="D31" s="194"/>
      <c r="E31" s="198"/>
      <c r="F31" s="194"/>
      <c r="G31" s="405"/>
      <c r="H31" s="195"/>
      <c r="I31" s="97"/>
      <c r="J31" s="97"/>
      <c r="K31" s="298"/>
      <c r="L31" s="97"/>
      <c r="M31" s="97"/>
      <c r="N31" s="196"/>
      <c r="O31" s="197"/>
      <c r="P31" s="197"/>
      <c r="Q31" s="447"/>
      <c r="R31" s="306" t="str">
        <f t="shared" si="0"/>
        <v>0</v>
      </c>
    </row>
    <row r="32" spans="1:20" s="12" customFormat="1" hidden="1" x14ac:dyDescent="0.3">
      <c r="A32" s="485"/>
      <c r="B32" s="13">
        <v>23</v>
      </c>
      <c r="C32" s="194"/>
      <c r="D32" s="194"/>
      <c r="E32" s="198"/>
      <c r="F32" s="194"/>
      <c r="G32" s="405"/>
      <c r="H32" s="195"/>
      <c r="I32" s="97"/>
      <c r="J32" s="97"/>
      <c r="K32" s="298"/>
      <c r="L32" s="97"/>
      <c r="M32" s="97"/>
      <c r="N32" s="196"/>
      <c r="O32" s="197"/>
      <c r="P32" s="197"/>
      <c r="Q32" s="447"/>
      <c r="R32" s="306" t="str">
        <f t="shared" si="0"/>
        <v>0</v>
      </c>
    </row>
    <row r="33" spans="1:18" s="12" customFormat="1" hidden="1" x14ac:dyDescent="0.3">
      <c r="A33" s="485"/>
      <c r="B33" s="13">
        <v>24</v>
      </c>
      <c r="C33" s="194"/>
      <c r="D33" s="194"/>
      <c r="E33" s="198"/>
      <c r="F33" s="194"/>
      <c r="G33" s="405"/>
      <c r="H33" s="195"/>
      <c r="I33" s="97"/>
      <c r="J33" s="97"/>
      <c r="K33" s="298"/>
      <c r="L33" s="97"/>
      <c r="M33" s="97"/>
      <c r="N33" s="196"/>
      <c r="O33" s="197"/>
      <c r="P33" s="197"/>
      <c r="Q33" s="447"/>
      <c r="R33" s="306" t="str">
        <f t="shared" si="0"/>
        <v>0</v>
      </c>
    </row>
    <row r="34" spans="1:18" s="12" customFormat="1" hidden="1" x14ac:dyDescent="0.3">
      <c r="A34" s="485"/>
      <c r="B34" s="13">
        <v>25</v>
      </c>
      <c r="C34" s="194"/>
      <c r="D34" s="194"/>
      <c r="E34" s="198"/>
      <c r="F34" s="194"/>
      <c r="G34" s="405"/>
      <c r="H34" s="195"/>
      <c r="I34" s="97"/>
      <c r="J34" s="97"/>
      <c r="K34" s="298"/>
      <c r="L34" s="97"/>
      <c r="M34" s="97"/>
      <c r="N34" s="196"/>
      <c r="O34" s="197"/>
      <c r="P34" s="197"/>
      <c r="Q34" s="447"/>
      <c r="R34" s="306" t="str">
        <f t="shared" si="0"/>
        <v>0</v>
      </c>
    </row>
    <row r="35" spans="1:18" s="12" customFormat="1" hidden="1" x14ac:dyDescent="0.3">
      <c r="A35" s="485"/>
      <c r="B35" s="13">
        <v>26</v>
      </c>
      <c r="C35" s="194"/>
      <c r="D35" s="194"/>
      <c r="E35" s="198"/>
      <c r="F35" s="194"/>
      <c r="G35" s="405"/>
      <c r="H35" s="195"/>
      <c r="I35" s="97"/>
      <c r="J35" s="97"/>
      <c r="K35" s="298"/>
      <c r="L35" s="97"/>
      <c r="M35" s="97"/>
      <c r="N35" s="196"/>
      <c r="O35" s="197"/>
      <c r="P35" s="197"/>
      <c r="Q35" s="447"/>
      <c r="R35" s="306" t="str">
        <f t="shared" si="0"/>
        <v>0</v>
      </c>
    </row>
    <row r="36" spans="1:18" s="12" customFormat="1" hidden="1" x14ac:dyDescent="0.3">
      <c r="A36" s="485"/>
      <c r="B36" s="13">
        <v>27</v>
      </c>
      <c r="C36" s="194"/>
      <c r="D36" s="194"/>
      <c r="E36" s="198"/>
      <c r="F36" s="194"/>
      <c r="G36" s="405"/>
      <c r="H36" s="195"/>
      <c r="I36" s="97"/>
      <c r="J36" s="97"/>
      <c r="K36" s="298"/>
      <c r="L36" s="97"/>
      <c r="M36" s="97"/>
      <c r="N36" s="196"/>
      <c r="O36" s="197"/>
      <c r="P36" s="197"/>
      <c r="Q36" s="447"/>
      <c r="R36" s="306" t="str">
        <f t="shared" si="0"/>
        <v>0</v>
      </c>
    </row>
    <row r="37" spans="1:18" s="12" customFormat="1" hidden="1" x14ac:dyDescent="0.3">
      <c r="A37" s="485"/>
      <c r="B37" s="13">
        <v>28</v>
      </c>
      <c r="C37" s="194"/>
      <c r="D37" s="194"/>
      <c r="E37" s="198"/>
      <c r="F37" s="194"/>
      <c r="G37" s="405"/>
      <c r="H37" s="195"/>
      <c r="I37" s="97"/>
      <c r="J37" s="97"/>
      <c r="K37" s="298"/>
      <c r="L37" s="97"/>
      <c r="M37" s="97"/>
      <c r="N37" s="196"/>
      <c r="O37" s="197"/>
      <c r="P37" s="197"/>
      <c r="Q37" s="447"/>
      <c r="R37" s="306" t="str">
        <f t="shared" si="0"/>
        <v>0</v>
      </c>
    </row>
    <row r="38" spans="1:18" s="12" customFormat="1" hidden="1" x14ac:dyDescent="0.3">
      <c r="A38" s="485"/>
      <c r="B38" s="13">
        <v>29</v>
      </c>
      <c r="C38" s="194"/>
      <c r="D38" s="194"/>
      <c r="E38" s="198"/>
      <c r="F38" s="194"/>
      <c r="G38" s="405"/>
      <c r="H38" s="195"/>
      <c r="I38" s="97"/>
      <c r="J38" s="97"/>
      <c r="K38" s="298"/>
      <c r="L38" s="97"/>
      <c r="M38" s="97"/>
      <c r="N38" s="196"/>
      <c r="O38" s="197"/>
      <c r="P38" s="197"/>
      <c r="Q38" s="447"/>
      <c r="R38" s="306" t="str">
        <f t="shared" si="0"/>
        <v>0</v>
      </c>
    </row>
    <row r="39" spans="1:18" s="12" customFormat="1" hidden="1" x14ac:dyDescent="0.3">
      <c r="A39" s="485"/>
      <c r="B39" s="13">
        <v>30</v>
      </c>
      <c r="C39" s="194"/>
      <c r="D39" s="194"/>
      <c r="E39" s="198"/>
      <c r="F39" s="194"/>
      <c r="G39" s="405"/>
      <c r="H39" s="195"/>
      <c r="I39" s="97"/>
      <c r="J39" s="97"/>
      <c r="K39" s="298"/>
      <c r="L39" s="97"/>
      <c r="M39" s="97"/>
      <c r="N39" s="196"/>
      <c r="O39" s="197"/>
      <c r="P39" s="197"/>
      <c r="Q39" s="447"/>
      <c r="R39" s="306" t="str">
        <f t="shared" si="0"/>
        <v>0</v>
      </c>
    </row>
    <row r="40" spans="1:18" s="12" customFormat="1" hidden="1" x14ac:dyDescent="0.3">
      <c r="A40" s="485"/>
      <c r="B40" s="13">
        <v>31</v>
      </c>
      <c r="C40" s="194"/>
      <c r="D40" s="194"/>
      <c r="E40" s="198"/>
      <c r="F40" s="194"/>
      <c r="G40" s="405"/>
      <c r="H40" s="195"/>
      <c r="I40" s="97"/>
      <c r="J40" s="97"/>
      <c r="K40" s="298"/>
      <c r="L40" s="97"/>
      <c r="M40" s="97"/>
      <c r="N40" s="196"/>
      <c r="O40" s="197"/>
      <c r="P40" s="197"/>
      <c r="Q40" s="447"/>
      <c r="R40" s="306" t="str">
        <f t="shared" si="0"/>
        <v>0</v>
      </c>
    </row>
    <row r="41" spans="1:18" s="12" customFormat="1" hidden="1" x14ac:dyDescent="0.3">
      <c r="A41" s="485"/>
      <c r="B41" s="13">
        <v>32</v>
      </c>
      <c r="C41" s="194"/>
      <c r="D41" s="194"/>
      <c r="E41" s="198"/>
      <c r="F41" s="194"/>
      <c r="G41" s="405"/>
      <c r="H41" s="195"/>
      <c r="I41" s="97"/>
      <c r="J41" s="97"/>
      <c r="K41" s="298"/>
      <c r="L41" s="97"/>
      <c r="M41" s="97"/>
      <c r="N41" s="196"/>
      <c r="O41" s="197"/>
      <c r="P41" s="197"/>
      <c r="Q41" s="447"/>
      <c r="R41" s="306" t="str">
        <f t="shared" si="0"/>
        <v>0</v>
      </c>
    </row>
    <row r="42" spans="1:18" s="12" customFormat="1" hidden="1" x14ac:dyDescent="0.3">
      <c r="A42" s="485"/>
      <c r="B42" s="13">
        <v>33</v>
      </c>
      <c r="C42" s="194"/>
      <c r="D42" s="194"/>
      <c r="E42" s="198"/>
      <c r="F42" s="194"/>
      <c r="G42" s="405"/>
      <c r="H42" s="195"/>
      <c r="I42" s="97"/>
      <c r="J42" s="97"/>
      <c r="K42" s="298"/>
      <c r="L42" s="97"/>
      <c r="M42" s="97"/>
      <c r="N42" s="196"/>
      <c r="O42" s="197"/>
      <c r="P42" s="197"/>
      <c r="Q42" s="447"/>
      <c r="R42" s="306" t="str">
        <f t="shared" si="0"/>
        <v>0</v>
      </c>
    </row>
    <row r="43" spans="1:18" s="12" customFormat="1" hidden="1" x14ac:dyDescent="0.3">
      <c r="A43" s="485"/>
      <c r="B43" s="13">
        <v>34</v>
      </c>
      <c r="C43" s="194"/>
      <c r="D43" s="194"/>
      <c r="E43" s="198"/>
      <c r="F43" s="194"/>
      <c r="G43" s="405"/>
      <c r="H43" s="195"/>
      <c r="I43" s="97"/>
      <c r="J43" s="97"/>
      <c r="K43" s="298"/>
      <c r="L43" s="97"/>
      <c r="M43" s="97"/>
      <c r="N43" s="196"/>
      <c r="O43" s="197"/>
      <c r="P43" s="197"/>
      <c r="Q43" s="447"/>
      <c r="R43" s="306" t="str">
        <f t="shared" si="0"/>
        <v>0</v>
      </c>
    </row>
    <row r="44" spans="1:18" s="12" customFormat="1" hidden="1" x14ac:dyDescent="0.3">
      <c r="A44" s="485"/>
      <c r="B44" s="13">
        <v>35</v>
      </c>
      <c r="C44" s="194"/>
      <c r="D44" s="194"/>
      <c r="E44" s="198"/>
      <c r="F44" s="194"/>
      <c r="G44" s="405"/>
      <c r="H44" s="195"/>
      <c r="I44" s="97"/>
      <c r="J44" s="97"/>
      <c r="K44" s="298"/>
      <c r="L44" s="97"/>
      <c r="M44" s="97"/>
      <c r="N44" s="196"/>
      <c r="O44" s="197"/>
      <c r="P44" s="197"/>
      <c r="Q44" s="447"/>
      <c r="R44" s="306" t="str">
        <f t="shared" si="0"/>
        <v>0</v>
      </c>
    </row>
    <row r="45" spans="1:18" s="12" customFormat="1" hidden="1" x14ac:dyDescent="0.3">
      <c r="A45" s="485"/>
      <c r="B45" s="13">
        <v>36</v>
      </c>
      <c r="C45" s="194"/>
      <c r="D45" s="194"/>
      <c r="E45" s="198"/>
      <c r="F45" s="194"/>
      <c r="G45" s="405"/>
      <c r="H45" s="195"/>
      <c r="I45" s="97"/>
      <c r="J45" s="97"/>
      <c r="K45" s="298"/>
      <c r="L45" s="97"/>
      <c r="M45" s="97"/>
      <c r="N45" s="196"/>
      <c r="O45" s="197"/>
      <c r="P45" s="197"/>
      <c r="Q45" s="447"/>
      <c r="R45" s="306" t="str">
        <f t="shared" si="0"/>
        <v>0</v>
      </c>
    </row>
    <row r="46" spans="1:18" s="12" customFormat="1" hidden="1" x14ac:dyDescent="0.3">
      <c r="A46" s="485"/>
      <c r="B46" s="13">
        <v>37</v>
      </c>
      <c r="C46" s="194"/>
      <c r="D46" s="194"/>
      <c r="E46" s="198"/>
      <c r="F46" s="194"/>
      <c r="G46" s="405"/>
      <c r="H46" s="195"/>
      <c r="I46" s="97"/>
      <c r="J46" s="97"/>
      <c r="K46" s="298"/>
      <c r="L46" s="97"/>
      <c r="M46" s="97"/>
      <c r="N46" s="196"/>
      <c r="O46" s="197"/>
      <c r="P46" s="197"/>
      <c r="Q46" s="447"/>
      <c r="R46" s="306" t="str">
        <f t="shared" si="0"/>
        <v>0</v>
      </c>
    </row>
    <row r="47" spans="1:18" s="12" customFormat="1" hidden="1" x14ac:dyDescent="0.3">
      <c r="A47" s="485"/>
      <c r="B47" s="13">
        <v>38</v>
      </c>
      <c r="C47" s="194"/>
      <c r="D47" s="194"/>
      <c r="E47" s="198"/>
      <c r="F47" s="194"/>
      <c r="G47" s="405"/>
      <c r="H47" s="195"/>
      <c r="I47" s="97"/>
      <c r="J47" s="97"/>
      <c r="K47" s="298"/>
      <c r="L47" s="97"/>
      <c r="M47" s="97"/>
      <c r="N47" s="196"/>
      <c r="O47" s="197"/>
      <c r="P47" s="197"/>
      <c r="Q47" s="447"/>
      <c r="R47" s="306" t="str">
        <f t="shared" si="0"/>
        <v>0</v>
      </c>
    </row>
    <row r="48" spans="1:18" s="12" customFormat="1" hidden="1" x14ac:dyDescent="0.3">
      <c r="A48" s="485"/>
      <c r="B48" s="13">
        <v>39</v>
      </c>
      <c r="C48" s="194"/>
      <c r="D48" s="194"/>
      <c r="E48" s="198"/>
      <c r="F48" s="194"/>
      <c r="G48" s="405"/>
      <c r="H48" s="195"/>
      <c r="I48" s="97"/>
      <c r="J48" s="97"/>
      <c r="K48" s="298"/>
      <c r="L48" s="97"/>
      <c r="M48" s="97"/>
      <c r="N48" s="196"/>
      <c r="O48" s="197"/>
      <c r="P48" s="197"/>
      <c r="Q48" s="447"/>
      <c r="R48" s="306" t="str">
        <f t="shared" si="0"/>
        <v>0</v>
      </c>
    </row>
    <row r="49" spans="1:18" s="12" customFormat="1" hidden="1" x14ac:dyDescent="0.3">
      <c r="A49" s="485"/>
      <c r="B49" s="13">
        <v>40</v>
      </c>
      <c r="C49" s="194"/>
      <c r="D49" s="194"/>
      <c r="E49" s="198"/>
      <c r="F49" s="194"/>
      <c r="G49" s="405"/>
      <c r="H49" s="195"/>
      <c r="I49" s="97"/>
      <c r="J49" s="97"/>
      <c r="K49" s="298"/>
      <c r="L49" s="97"/>
      <c r="M49" s="97"/>
      <c r="N49" s="196"/>
      <c r="O49" s="197"/>
      <c r="P49" s="197"/>
      <c r="Q49" s="447"/>
      <c r="R49" s="306" t="str">
        <f t="shared" si="0"/>
        <v>0</v>
      </c>
    </row>
    <row r="50" spans="1:18" s="12" customFormat="1" hidden="1" x14ac:dyDescent="0.3">
      <c r="A50" s="485"/>
      <c r="B50" s="13">
        <v>41</v>
      </c>
      <c r="C50" s="194"/>
      <c r="D50" s="194"/>
      <c r="E50" s="198"/>
      <c r="F50" s="194"/>
      <c r="G50" s="405"/>
      <c r="H50" s="195"/>
      <c r="I50" s="97"/>
      <c r="J50" s="97"/>
      <c r="K50" s="298"/>
      <c r="L50" s="97"/>
      <c r="M50" s="97"/>
      <c r="N50" s="196"/>
      <c r="O50" s="197"/>
      <c r="P50" s="197"/>
      <c r="Q50" s="447"/>
      <c r="R50" s="306" t="str">
        <f t="shared" si="0"/>
        <v>0</v>
      </c>
    </row>
    <row r="51" spans="1:18" s="12" customFormat="1" hidden="1" x14ac:dyDescent="0.3">
      <c r="A51" s="485"/>
      <c r="B51" s="13">
        <v>42</v>
      </c>
      <c r="C51" s="194"/>
      <c r="D51" s="194"/>
      <c r="E51" s="198"/>
      <c r="F51" s="194"/>
      <c r="G51" s="405"/>
      <c r="H51" s="195"/>
      <c r="I51" s="97"/>
      <c r="J51" s="97"/>
      <c r="K51" s="298"/>
      <c r="L51" s="97"/>
      <c r="M51" s="97"/>
      <c r="N51" s="196"/>
      <c r="O51" s="197"/>
      <c r="P51" s="197"/>
      <c r="Q51" s="447"/>
      <c r="R51" s="306" t="str">
        <f t="shared" si="0"/>
        <v>0</v>
      </c>
    </row>
    <row r="52" spans="1:18" s="12" customFormat="1" hidden="1" x14ac:dyDescent="0.3">
      <c r="A52" s="485"/>
      <c r="B52" s="13">
        <v>43</v>
      </c>
      <c r="C52" s="194"/>
      <c r="D52" s="194"/>
      <c r="E52" s="198"/>
      <c r="F52" s="194"/>
      <c r="G52" s="405"/>
      <c r="H52" s="195"/>
      <c r="I52" s="97"/>
      <c r="J52" s="97"/>
      <c r="K52" s="298"/>
      <c r="L52" s="97"/>
      <c r="M52" s="97"/>
      <c r="N52" s="196"/>
      <c r="O52" s="197"/>
      <c r="P52" s="197"/>
      <c r="Q52" s="447"/>
      <c r="R52" s="306" t="str">
        <f t="shared" si="0"/>
        <v>0</v>
      </c>
    </row>
    <row r="53" spans="1:18" s="12" customFormat="1" hidden="1" x14ac:dyDescent="0.3">
      <c r="A53" s="485"/>
      <c r="B53" s="13">
        <v>44</v>
      </c>
      <c r="C53" s="194"/>
      <c r="D53" s="194"/>
      <c r="E53" s="198"/>
      <c r="F53" s="194"/>
      <c r="G53" s="405"/>
      <c r="H53" s="195"/>
      <c r="I53" s="97"/>
      <c r="J53" s="97"/>
      <c r="K53" s="298"/>
      <c r="L53" s="97"/>
      <c r="M53" s="97"/>
      <c r="N53" s="196"/>
      <c r="O53" s="197"/>
      <c r="P53" s="197"/>
      <c r="Q53" s="447"/>
      <c r="R53" s="306" t="str">
        <f t="shared" si="0"/>
        <v>0</v>
      </c>
    </row>
    <row r="54" spans="1:18" s="12" customFormat="1" hidden="1" x14ac:dyDescent="0.3">
      <c r="A54" s="485"/>
      <c r="B54" s="13">
        <v>45</v>
      </c>
      <c r="C54" s="194"/>
      <c r="D54" s="194"/>
      <c r="E54" s="198"/>
      <c r="F54" s="194"/>
      <c r="G54" s="405"/>
      <c r="H54" s="195"/>
      <c r="I54" s="97"/>
      <c r="J54" s="97"/>
      <c r="K54" s="298"/>
      <c r="L54" s="97"/>
      <c r="M54" s="97"/>
      <c r="N54" s="196"/>
      <c r="O54" s="197"/>
      <c r="P54" s="197"/>
      <c r="Q54" s="447"/>
      <c r="R54" s="306" t="str">
        <f t="shared" si="0"/>
        <v>0</v>
      </c>
    </row>
    <row r="55" spans="1:18" s="12" customFormat="1" hidden="1" x14ac:dyDescent="0.3">
      <c r="A55" s="485"/>
      <c r="B55" s="13">
        <v>46</v>
      </c>
      <c r="C55" s="194"/>
      <c r="D55" s="194"/>
      <c r="E55" s="198"/>
      <c r="F55" s="194"/>
      <c r="G55" s="405"/>
      <c r="H55" s="195"/>
      <c r="I55" s="97"/>
      <c r="J55" s="97"/>
      <c r="K55" s="298"/>
      <c r="L55" s="97"/>
      <c r="M55" s="97"/>
      <c r="N55" s="196"/>
      <c r="O55" s="197"/>
      <c r="P55" s="197"/>
      <c r="Q55" s="447"/>
      <c r="R55" s="306" t="str">
        <f t="shared" si="0"/>
        <v>0</v>
      </c>
    </row>
    <row r="56" spans="1:18" s="12" customFormat="1" hidden="1" x14ac:dyDescent="0.3">
      <c r="A56" s="485"/>
      <c r="B56" s="13">
        <v>47</v>
      </c>
      <c r="C56" s="194"/>
      <c r="D56" s="194"/>
      <c r="E56" s="198"/>
      <c r="F56" s="194"/>
      <c r="G56" s="405"/>
      <c r="H56" s="195"/>
      <c r="I56" s="97"/>
      <c r="J56" s="97"/>
      <c r="K56" s="298"/>
      <c r="L56" s="97"/>
      <c r="M56" s="97"/>
      <c r="N56" s="196"/>
      <c r="O56" s="197"/>
      <c r="P56" s="197"/>
      <c r="Q56" s="447"/>
      <c r="R56" s="306" t="str">
        <f t="shared" si="0"/>
        <v>0</v>
      </c>
    </row>
    <row r="57" spans="1:18" s="12" customFormat="1" hidden="1" x14ac:dyDescent="0.3">
      <c r="A57" s="485"/>
      <c r="B57" s="13">
        <v>48</v>
      </c>
      <c r="C57" s="194"/>
      <c r="D57" s="194"/>
      <c r="E57" s="198"/>
      <c r="F57" s="194"/>
      <c r="G57" s="405"/>
      <c r="H57" s="195"/>
      <c r="I57" s="97"/>
      <c r="J57" s="97"/>
      <c r="K57" s="298"/>
      <c r="L57" s="97"/>
      <c r="M57" s="97"/>
      <c r="N57" s="196"/>
      <c r="O57" s="197"/>
      <c r="P57" s="197"/>
      <c r="Q57" s="447"/>
      <c r="R57" s="306" t="str">
        <f t="shared" si="0"/>
        <v>0</v>
      </c>
    </row>
    <row r="58" spans="1:18" s="12" customFormat="1" hidden="1" x14ac:dyDescent="0.3">
      <c r="A58" s="485"/>
      <c r="B58" s="13">
        <v>49</v>
      </c>
      <c r="C58" s="194"/>
      <c r="D58" s="194"/>
      <c r="E58" s="198"/>
      <c r="F58" s="194"/>
      <c r="G58" s="405"/>
      <c r="H58" s="195"/>
      <c r="I58" s="97"/>
      <c r="J58" s="97"/>
      <c r="K58" s="298"/>
      <c r="L58" s="97"/>
      <c r="M58" s="97"/>
      <c r="N58" s="196"/>
      <c r="O58" s="197"/>
      <c r="P58" s="197"/>
      <c r="Q58" s="447"/>
      <c r="R58" s="306" t="str">
        <f t="shared" si="0"/>
        <v>0</v>
      </c>
    </row>
    <row r="59" spans="1:18" s="12" customFormat="1" hidden="1" x14ac:dyDescent="0.3">
      <c r="A59" s="485"/>
      <c r="B59" s="13">
        <v>50</v>
      </c>
      <c r="C59" s="194"/>
      <c r="D59" s="194"/>
      <c r="E59" s="198"/>
      <c r="F59" s="194"/>
      <c r="G59" s="405"/>
      <c r="H59" s="195"/>
      <c r="I59" s="97"/>
      <c r="J59" s="97"/>
      <c r="K59" s="298"/>
      <c r="L59" s="97"/>
      <c r="M59" s="97"/>
      <c r="N59" s="196"/>
      <c r="O59" s="197"/>
      <c r="P59" s="197"/>
      <c r="Q59" s="447"/>
      <c r="R59" s="306" t="str">
        <f t="shared" si="0"/>
        <v>0</v>
      </c>
    </row>
    <row r="60" spans="1:18" s="12" customFormat="1" hidden="1" x14ac:dyDescent="0.3">
      <c r="A60" s="485"/>
      <c r="B60" s="13">
        <v>51</v>
      </c>
      <c r="C60" s="194"/>
      <c r="D60" s="194"/>
      <c r="E60" s="198"/>
      <c r="F60" s="194"/>
      <c r="G60" s="405"/>
      <c r="H60" s="195"/>
      <c r="I60" s="97"/>
      <c r="J60" s="97"/>
      <c r="K60" s="298"/>
      <c r="L60" s="97"/>
      <c r="M60" s="97"/>
      <c r="N60" s="196"/>
      <c r="O60" s="197"/>
      <c r="P60" s="197"/>
      <c r="Q60" s="447"/>
      <c r="R60" s="306" t="str">
        <f t="shared" si="0"/>
        <v>0</v>
      </c>
    </row>
    <row r="61" spans="1:18" s="12" customFormat="1" hidden="1" x14ac:dyDescent="0.3">
      <c r="A61" s="485"/>
      <c r="B61" s="13">
        <v>52</v>
      </c>
      <c r="C61" s="194"/>
      <c r="D61" s="194"/>
      <c r="E61" s="198"/>
      <c r="F61" s="194"/>
      <c r="G61" s="405"/>
      <c r="H61" s="195"/>
      <c r="I61" s="97"/>
      <c r="J61" s="97"/>
      <c r="K61" s="298"/>
      <c r="L61" s="97"/>
      <c r="M61" s="97"/>
      <c r="N61" s="196"/>
      <c r="O61" s="197"/>
      <c r="P61" s="197"/>
      <c r="Q61" s="447"/>
      <c r="R61" s="306" t="str">
        <f t="shared" si="0"/>
        <v>0</v>
      </c>
    </row>
    <row r="62" spans="1:18" s="12" customFormat="1" hidden="1" x14ac:dyDescent="0.3">
      <c r="A62" s="485"/>
      <c r="B62" s="13">
        <v>53</v>
      </c>
      <c r="C62" s="194"/>
      <c r="D62" s="194"/>
      <c r="E62" s="198"/>
      <c r="F62" s="194"/>
      <c r="G62" s="405"/>
      <c r="H62" s="195"/>
      <c r="I62" s="97"/>
      <c r="J62" s="97"/>
      <c r="K62" s="298"/>
      <c r="L62" s="97"/>
      <c r="M62" s="97"/>
      <c r="N62" s="196"/>
      <c r="O62" s="197"/>
      <c r="P62" s="197"/>
      <c r="Q62" s="447"/>
      <c r="R62" s="306" t="str">
        <f t="shared" si="0"/>
        <v>0</v>
      </c>
    </row>
    <row r="63" spans="1:18" s="12" customFormat="1" hidden="1" x14ac:dyDescent="0.3">
      <c r="A63" s="485"/>
      <c r="B63" s="13">
        <v>54</v>
      </c>
      <c r="C63" s="194"/>
      <c r="D63" s="194"/>
      <c r="E63" s="198"/>
      <c r="F63" s="194"/>
      <c r="G63" s="405"/>
      <c r="H63" s="195"/>
      <c r="I63" s="97"/>
      <c r="J63" s="97"/>
      <c r="K63" s="298"/>
      <c r="L63" s="97"/>
      <c r="M63" s="97"/>
      <c r="N63" s="196"/>
      <c r="O63" s="197"/>
      <c r="P63" s="197"/>
      <c r="Q63" s="447"/>
      <c r="R63" s="306" t="str">
        <f t="shared" si="0"/>
        <v>0</v>
      </c>
    </row>
    <row r="64" spans="1:18" s="12" customFormat="1" hidden="1" x14ac:dyDescent="0.3">
      <c r="A64" s="485"/>
      <c r="B64" s="13">
        <v>55</v>
      </c>
      <c r="C64" s="194"/>
      <c r="D64" s="194"/>
      <c r="E64" s="198"/>
      <c r="F64" s="194"/>
      <c r="G64" s="405"/>
      <c r="H64" s="195"/>
      <c r="I64" s="97"/>
      <c r="J64" s="97"/>
      <c r="K64" s="298"/>
      <c r="L64" s="97"/>
      <c r="M64" s="97"/>
      <c r="N64" s="196"/>
      <c r="O64" s="197"/>
      <c r="P64" s="197"/>
      <c r="Q64" s="447"/>
      <c r="R64" s="306" t="str">
        <f t="shared" si="0"/>
        <v>0</v>
      </c>
    </row>
    <row r="65" spans="1:18" s="12" customFormat="1" hidden="1" x14ac:dyDescent="0.3">
      <c r="A65" s="485"/>
      <c r="B65" s="13">
        <v>56</v>
      </c>
      <c r="C65" s="194"/>
      <c r="D65" s="194"/>
      <c r="E65" s="198"/>
      <c r="F65" s="194"/>
      <c r="G65" s="405"/>
      <c r="H65" s="195"/>
      <c r="I65" s="97"/>
      <c r="J65" s="97"/>
      <c r="K65" s="298"/>
      <c r="L65" s="97"/>
      <c r="M65" s="97"/>
      <c r="N65" s="196"/>
      <c r="O65" s="197"/>
      <c r="P65" s="197"/>
      <c r="Q65" s="447"/>
      <c r="R65" s="306" t="str">
        <f t="shared" si="0"/>
        <v>0</v>
      </c>
    </row>
    <row r="66" spans="1:18" s="12" customFormat="1" hidden="1" x14ac:dyDescent="0.3">
      <c r="A66" s="485"/>
      <c r="B66" s="13">
        <v>57</v>
      </c>
      <c r="C66" s="194"/>
      <c r="D66" s="194"/>
      <c r="E66" s="198"/>
      <c r="F66" s="194"/>
      <c r="G66" s="405"/>
      <c r="H66" s="195"/>
      <c r="I66" s="97"/>
      <c r="J66" s="97"/>
      <c r="K66" s="298"/>
      <c r="L66" s="97"/>
      <c r="M66" s="97"/>
      <c r="N66" s="196"/>
      <c r="O66" s="197"/>
      <c r="P66" s="197"/>
      <c r="Q66" s="447"/>
      <c r="R66" s="306" t="str">
        <f t="shared" si="0"/>
        <v>0</v>
      </c>
    </row>
    <row r="67" spans="1:18" s="12" customFormat="1" hidden="1" x14ac:dyDescent="0.3">
      <c r="A67" s="485"/>
      <c r="B67" s="13">
        <v>58</v>
      </c>
      <c r="C67" s="194"/>
      <c r="D67" s="194"/>
      <c r="E67" s="198"/>
      <c r="F67" s="194"/>
      <c r="G67" s="405"/>
      <c r="H67" s="195"/>
      <c r="I67" s="97"/>
      <c r="J67" s="97"/>
      <c r="K67" s="298"/>
      <c r="L67" s="97"/>
      <c r="M67" s="97"/>
      <c r="N67" s="196"/>
      <c r="O67" s="197"/>
      <c r="P67" s="197"/>
      <c r="Q67" s="447"/>
      <c r="R67" s="306" t="str">
        <f t="shared" si="0"/>
        <v>0</v>
      </c>
    </row>
    <row r="68" spans="1:18" s="12" customFormat="1" hidden="1" x14ac:dyDescent="0.3">
      <c r="A68" s="485"/>
      <c r="B68" s="13">
        <v>59</v>
      </c>
      <c r="C68" s="194"/>
      <c r="D68" s="194"/>
      <c r="E68" s="198"/>
      <c r="F68" s="194"/>
      <c r="G68" s="405"/>
      <c r="H68" s="195"/>
      <c r="I68" s="97"/>
      <c r="J68" s="97"/>
      <c r="K68" s="298"/>
      <c r="L68" s="97"/>
      <c r="M68" s="97"/>
      <c r="N68" s="196"/>
      <c r="O68" s="197"/>
      <c r="P68" s="197"/>
      <c r="Q68" s="447"/>
      <c r="R68" s="306" t="str">
        <f t="shared" si="0"/>
        <v>0</v>
      </c>
    </row>
    <row r="69" spans="1:18" s="12" customFormat="1" hidden="1" x14ac:dyDescent="0.3">
      <c r="A69" s="485"/>
      <c r="B69" s="13">
        <v>60</v>
      </c>
      <c r="C69" s="194"/>
      <c r="D69" s="194"/>
      <c r="E69" s="198"/>
      <c r="F69" s="194"/>
      <c r="G69" s="405"/>
      <c r="H69" s="195"/>
      <c r="I69" s="97"/>
      <c r="J69" s="97"/>
      <c r="K69" s="298"/>
      <c r="L69" s="97"/>
      <c r="M69" s="97"/>
      <c r="N69" s="196"/>
      <c r="O69" s="197"/>
      <c r="P69" s="197"/>
      <c r="Q69" s="447"/>
      <c r="R69" s="306" t="str">
        <f t="shared" si="0"/>
        <v>0</v>
      </c>
    </row>
    <row r="70" spans="1:18" s="12" customFormat="1" hidden="1" x14ac:dyDescent="0.3">
      <c r="A70" s="485"/>
      <c r="B70" s="13">
        <v>61</v>
      </c>
      <c r="C70" s="194"/>
      <c r="D70" s="194"/>
      <c r="E70" s="198"/>
      <c r="F70" s="194"/>
      <c r="G70" s="405"/>
      <c r="H70" s="195"/>
      <c r="I70" s="97"/>
      <c r="J70" s="97"/>
      <c r="K70" s="298"/>
      <c r="L70" s="97"/>
      <c r="M70" s="97"/>
      <c r="N70" s="196"/>
      <c r="O70" s="197"/>
      <c r="P70" s="197"/>
      <c r="Q70" s="447"/>
      <c r="R70" s="306" t="str">
        <f t="shared" si="0"/>
        <v>0</v>
      </c>
    </row>
    <row r="71" spans="1:18" s="12" customFormat="1" hidden="1" x14ac:dyDescent="0.3">
      <c r="A71" s="485"/>
      <c r="B71" s="13">
        <v>62</v>
      </c>
      <c r="C71" s="194"/>
      <c r="D71" s="194"/>
      <c r="E71" s="198"/>
      <c r="F71" s="194"/>
      <c r="G71" s="405"/>
      <c r="H71" s="195"/>
      <c r="I71" s="97"/>
      <c r="J71" s="97"/>
      <c r="K71" s="298"/>
      <c r="L71" s="97"/>
      <c r="M71" s="97"/>
      <c r="N71" s="196"/>
      <c r="O71" s="197"/>
      <c r="P71" s="197"/>
      <c r="Q71" s="447"/>
      <c r="R71" s="306" t="str">
        <f t="shared" si="0"/>
        <v>0</v>
      </c>
    </row>
    <row r="72" spans="1:18" s="12" customFormat="1" hidden="1" x14ac:dyDescent="0.3">
      <c r="A72" s="485"/>
      <c r="B72" s="13">
        <v>63</v>
      </c>
      <c r="C72" s="194"/>
      <c r="D72" s="194"/>
      <c r="E72" s="198"/>
      <c r="F72" s="194"/>
      <c r="G72" s="405"/>
      <c r="H72" s="195"/>
      <c r="I72" s="97"/>
      <c r="J72" s="97"/>
      <c r="K72" s="298"/>
      <c r="L72" s="97"/>
      <c r="M72" s="97"/>
      <c r="N72" s="196"/>
      <c r="O72" s="197"/>
      <c r="P72" s="197"/>
      <c r="Q72" s="447"/>
      <c r="R72" s="306" t="str">
        <f t="shared" si="0"/>
        <v>0</v>
      </c>
    </row>
    <row r="73" spans="1:18" s="12" customFormat="1" hidden="1" x14ac:dyDescent="0.3">
      <c r="A73" s="485"/>
      <c r="B73" s="13">
        <v>64</v>
      </c>
      <c r="C73" s="194"/>
      <c r="D73" s="194"/>
      <c r="E73" s="198"/>
      <c r="F73" s="194"/>
      <c r="G73" s="405"/>
      <c r="H73" s="195"/>
      <c r="I73" s="97"/>
      <c r="J73" s="97"/>
      <c r="K73" s="298"/>
      <c r="L73" s="97"/>
      <c r="M73" s="97"/>
      <c r="N73" s="196"/>
      <c r="O73" s="197"/>
      <c r="P73" s="197"/>
      <c r="Q73" s="447"/>
      <c r="R73" s="306" t="str">
        <f t="shared" si="0"/>
        <v>0</v>
      </c>
    </row>
    <row r="74" spans="1:18" s="12" customFormat="1" hidden="1" x14ac:dyDescent="0.3">
      <c r="A74" s="485"/>
      <c r="B74" s="13">
        <v>65</v>
      </c>
      <c r="C74" s="194"/>
      <c r="D74" s="194"/>
      <c r="E74" s="198"/>
      <c r="F74" s="194"/>
      <c r="G74" s="405"/>
      <c r="H74" s="195"/>
      <c r="I74" s="97"/>
      <c r="J74" s="97"/>
      <c r="K74" s="298"/>
      <c r="L74" s="97"/>
      <c r="M74" s="97"/>
      <c r="N74" s="196"/>
      <c r="O74" s="197"/>
      <c r="P74" s="197"/>
      <c r="Q74" s="447"/>
      <c r="R74" s="306" t="str">
        <f t="shared" si="0"/>
        <v>0</v>
      </c>
    </row>
    <row r="75" spans="1:18" s="12" customFormat="1" hidden="1" x14ac:dyDescent="0.3">
      <c r="A75" s="485"/>
      <c r="B75" s="13">
        <v>66</v>
      </c>
      <c r="C75" s="194"/>
      <c r="D75" s="194"/>
      <c r="E75" s="198"/>
      <c r="F75" s="194"/>
      <c r="G75" s="405"/>
      <c r="H75" s="195"/>
      <c r="I75" s="97"/>
      <c r="J75" s="97"/>
      <c r="K75" s="298"/>
      <c r="L75" s="97"/>
      <c r="M75" s="97"/>
      <c r="N75" s="196"/>
      <c r="O75" s="197"/>
      <c r="P75" s="197"/>
      <c r="Q75" s="447"/>
      <c r="R75" s="306" t="str">
        <f t="shared" ref="R75:R168" si="1">IF(K75="ja",P75,"0")</f>
        <v>0</v>
      </c>
    </row>
    <row r="76" spans="1:18" s="12" customFormat="1" hidden="1" x14ac:dyDescent="0.3">
      <c r="A76" s="485"/>
      <c r="B76" s="13">
        <v>67</v>
      </c>
      <c r="C76" s="194"/>
      <c r="D76" s="194"/>
      <c r="E76" s="198"/>
      <c r="F76" s="194"/>
      <c r="G76" s="405"/>
      <c r="H76" s="195"/>
      <c r="I76" s="97"/>
      <c r="J76" s="97"/>
      <c r="K76" s="298"/>
      <c r="L76" s="97"/>
      <c r="M76" s="97"/>
      <c r="N76" s="196"/>
      <c r="O76" s="197"/>
      <c r="P76" s="197"/>
      <c r="Q76" s="447"/>
      <c r="R76" s="306" t="str">
        <f t="shared" si="1"/>
        <v>0</v>
      </c>
    </row>
    <row r="77" spans="1:18" s="12" customFormat="1" hidden="1" x14ac:dyDescent="0.3">
      <c r="A77" s="485"/>
      <c r="B77" s="13">
        <v>68</v>
      </c>
      <c r="C77" s="194"/>
      <c r="D77" s="194"/>
      <c r="E77" s="198"/>
      <c r="F77" s="194"/>
      <c r="G77" s="405"/>
      <c r="H77" s="195"/>
      <c r="I77" s="97"/>
      <c r="J77" s="97"/>
      <c r="K77" s="298"/>
      <c r="L77" s="97"/>
      <c r="M77" s="97"/>
      <c r="N77" s="196"/>
      <c r="O77" s="197"/>
      <c r="P77" s="197"/>
      <c r="Q77" s="447"/>
      <c r="R77" s="306" t="str">
        <f t="shared" si="1"/>
        <v>0</v>
      </c>
    </row>
    <row r="78" spans="1:18" s="12" customFormat="1" hidden="1" x14ac:dyDescent="0.3">
      <c r="A78" s="485"/>
      <c r="B78" s="13">
        <v>69</v>
      </c>
      <c r="C78" s="194"/>
      <c r="D78" s="194"/>
      <c r="E78" s="198"/>
      <c r="F78" s="194"/>
      <c r="G78" s="405"/>
      <c r="H78" s="195"/>
      <c r="I78" s="97"/>
      <c r="J78" s="97"/>
      <c r="K78" s="298"/>
      <c r="L78" s="97"/>
      <c r="M78" s="97"/>
      <c r="N78" s="196"/>
      <c r="O78" s="197"/>
      <c r="P78" s="197"/>
      <c r="Q78" s="447"/>
      <c r="R78" s="306" t="str">
        <f t="shared" si="1"/>
        <v>0</v>
      </c>
    </row>
    <row r="79" spans="1:18" s="12" customFormat="1" hidden="1" x14ac:dyDescent="0.3">
      <c r="A79" s="485"/>
      <c r="B79" s="13">
        <v>70</v>
      </c>
      <c r="C79" s="194"/>
      <c r="D79" s="194"/>
      <c r="E79" s="198"/>
      <c r="F79" s="194"/>
      <c r="G79" s="405"/>
      <c r="H79" s="195"/>
      <c r="I79" s="97"/>
      <c r="J79" s="97"/>
      <c r="K79" s="298"/>
      <c r="L79" s="97"/>
      <c r="M79" s="97"/>
      <c r="N79" s="196"/>
      <c r="O79" s="197"/>
      <c r="P79" s="197"/>
      <c r="Q79" s="447"/>
      <c r="R79" s="306" t="str">
        <f t="shared" si="1"/>
        <v>0</v>
      </c>
    </row>
    <row r="80" spans="1:18" s="12" customFormat="1" hidden="1" x14ac:dyDescent="0.3">
      <c r="A80" s="485"/>
      <c r="B80" s="13">
        <v>71</v>
      </c>
      <c r="C80" s="194"/>
      <c r="D80" s="194"/>
      <c r="E80" s="198"/>
      <c r="F80" s="194"/>
      <c r="G80" s="405"/>
      <c r="H80" s="195"/>
      <c r="I80" s="97"/>
      <c r="J80" s="97"/>
      <c r="K80" s="298"/>
      <c r="L80" s="97"/>
      <c r="M80" s="97"/>
      <c r="N80" s="196"/>
      <c r="O80" s="197"/>
      <c r="P80" s="197"/>
      <c r="Q80" s="447"/>
      <c r="R80" s="306" t="str">
        <f t="shared" si="1"/>
        <v>0</v>
      </c>
    </row>
    <row r="81" spans="1:18" s="12" customFormat="1" hidden="1" x14ac:dyDescent="0.3">
      <c r="A81" s="485"/>
      <c r="B81" s="13">
        <v>72</v>
      </c>
      <c r="C81" s="194"/>
      <c r="D81" s="194"/>
      <c r="E81" s="198"/>
      <c r="F81" s="194"/>
      <c r="G81" s="405"/>
      <c r="H81" s="195"/>
      <c r="I81" s="97"/>
      <c r="J81" s="97"/>
      <c r="K81" s="298"/>
      <c r="L81" s="97"/>
      <c r="M81" s="97"/>
      <c r="N81" s="196"/>
      <c r="O81" s="197"/>
      <c r="P81" s="197"/>
      <c r="Q81" s="447"/>
      <c r="R81" s="306" t="str">
        <f t="shared" si="1"/>
        <v>0</v>
      </c>
    </row>
    <row r="82" spans="1:18" s="12" customFormat="1" hidden="1" x14ac:dyDescent="0.3">
      <c r="A82" s="485"/>
      <c r="B82" s="13">
        <v>73</v>
      </c>
      <c r="C82" s="194"/>
      <c r="D82" s="194"/>
      <c r="E82" s="198"/>
      <c r="F82" s="194"/>
      <c r="G82" s="405"/>
      <c r="H82" s="195"/>
      <c r="I82" s="97"/>
      <c r="J82" s="97"/>
      <c r="K82" s="298"/>
      <c r="L82" s="97"/>
      <c r="M82" s="97"/>
      <c r="N82" s="196"/>
      <c r="O82" s="197"/>
      <c r="P82" s="197"/>
      <c r="Q82" s="447"/>
      <c r="R82" s="306" t="str">
        <f t="shared" si="1"/>
        <v>0</v>
      </c>
    </row>
    <row r="83" spans="1:18" s="12" customFormat="1" hidden="1" x14ac:dyDescent="0.3">
      <c r="A83" s="485"/>
      <c r="B83" s="13">
        <v>74</v>
      </c>
      <c r="C83" s="194"/>
      <c r="D83" s="194"/>
      <c r="E83" s="198"/>
      <c r="F83" s="194"/>
      <c r="G83" s="405"/>
      <c r="H83" s="195"/>
      <c r="I83" s="97"/>
      <c r="J83" s="97"/>
      <c r="K83" s="298"/>
      <c r="L83" s="97"/>
      <c r="M83" s="97"/>
      <c r="N83" s="196"/>
      <c r="O83" s="197"/>
      <c r="P83" s="197"/>
      <c r="Q83" s="447"/>
      <c r="R83" s="306" t="str">
        <f t="shared" si="1"/>
        <v>0</v>
      </c>
    </row>
    <row r="84" spans="1:18" s="12" customFormat="1" hidden="1" x14ac:dyDescent="0.3">
      <c r="A84" s="485"/>
      <c r="B84" s="13">
        <v>75</v>
      </c>
      <c r="C84" s="194"/>
      <c r="D84" s="194"/>
      <c r="E84" s="198"/>
      <c r="F84" s="194"/>
      <c r="G84" s="405"/>
      <c r="H84" s="195"/>
      <c r="I84" s="97"/>
      <c r="J84" s="97"/>
      <c r="K84" s="298"/>
      <c r="L84" s="97"/>
      <c r="M84" s="97"/>
      <c r="N84" s="196"/>
      <c r="O84" s="197"/>
      <c r="P84" s="197"/>
      <c r="Q84" s="447"/>
      <c r="R84" s="306" t="str">
        <f t="shared" si="1"/>
        <v>0</v>
      </c>
    </row>
    <row r="85" spans="1:18" s="12" customFormat="1" hidden="1" x14ac:dyDescent="0.3">
      <c r="A85" s="485"/>
      <c r="B85" s="13">
        <v>76</v>
      </c>
      <c r="C85" s="194"/>
      <c r="D85" s="194"/>
      <c r="E85" s="198"/>
      <c r="F85" s="194"/>
      <c r="G85" s="405"/>
      <c r="H85" s="195"/>
      <c r="I85" s="97"/>
      <c r="J85" s="97"/>
      <c r="K85" s="298"/>
      <c r="L85" s="97"/>
      <c r="M85" s="97"/>
      <c r="N85" s="196"/>
      <c r="O85" s="197"/>
      <c r="P85" s="197"/>
      <c r="Q85" s="447"/>
      <c r="R85" s="306" t="str">
        <f t="shared" si="1"/>
        <v>0</v>
      </c>
    </row>
    <row r="86" spans="1:18" s="12" customFormat="1" hidden="1" x14ac:dyDescent="0.3">
      <c r="A86" s="485"/>
      <c r="B86" s="13">
        <v>77</v>
      </c>
      <c r="C86" s="194"/>
      <c r="D86" s="194"/>
      <c r="E86" s="198"/>
      <c r="F86" s="194"/>
      <c r="G86" s="405"/>
      <c r="H86" s="195"/>
      <c r="I86" s="97"/>
      <c r="J86" s="97"/>
      <c r="K86" s="298"/>
      <c r="L86" s="97"/>
      <c r="M86" s="97"/>
      <c r="N86" s="196"/>
      <c r="O86" s="197"/>
      <c r="P86" s="197"/>
      <c r="Q86" s="447"/>
      <c r="R86" s="306" t="str">
        <f t="shared" si="1"/>
        <v>0</v>
      </c>
    </row>
    <row r="87" spans="1:18" s="12" customFormat="1" hidden="1" x14ac:dyDescent="0.3">
      <c r="A87" s="485"/>
      <c r="B87" s="13">
        <v>78</v>
      </c>
      <c r="C87" s="194"/>
      <c r="D87" s="194"/>
      <c r="E87" s="198"/>
      <c r="F87" s="194"/>
      <c r="G87" s="405"/>
      <c r="H87" s="195"/>
      <c r="I87" s="97"/>
      <c r="J87" s="97"/>
      <c r="K87" s="298"/>
      <c r="L87" s="97"/>
      <c r="M87" s="97"/>
      <c r="N87" s="196"/>
      <c r="O87" s="197"/>
      <c r="P87" s="197"/>
      <c r="Q87" s="447"/>
      <c r="R87" s="306" t="str">
        <f t="shared" si="1"/>
        <v>0</v>
      </c>
    </row>
    <row r="88" spans="1:18" s="12" customFormat="1" hidden="1" x14ac:dyDescent="0.3">
      <c r="A88" s="485"/>
      <c r="B88" s="13">
        <v>79</v>
      </c>
      <c r="C88" s="194"/>
      <c r="D88" s="194"/>
      <c r="E88" s="198"/>
      <c r="F88" s="194"/>
      <c r="G88" s="405"/>
      <c r="H88" s="195"/>
      <c r="I88" s="97"/>
      <c r="J88" s="97"/>
      <c r="K88" s="298"/>
      <c r="L88" s="97"/>
      <c r="M88" s="97"/>
      <c r="N88" s="196"/>
      <c r="O88" s="197"/>
      <c r="P88" s="197"/>
      <c r="Q88" s="447"/>
      <c r="R88" s="306" t="str">
        <f t="shared" si="1"/>
        <v>0</v>
      </c>
    </row>
    <row r="89" spans="1:18" s="12" customFormat="1" hidden="1" x14ac:dyDescent="0.3">
      <c r="A89" s="485"/>
      <c r="B89" s="13">
        <v>80</v>
      </c>
      <c r="C89" s="194"/>
      <c r="D89" s="194"/>
      <c r="E89" s="198"/>
      <c r="F89" s="194"/>
      <c r="G89" s="405"/>
      <c r="H89" s="195"/>
      <c r="I89" s="97"/>
      <c r="J89" s="97"/>
      <c r="K89" s="298"/>
      <c r="L89" s="97"/>
      <c r="M89" s="97"/>
      <c r="N89" s="196"/>
      <c r="O89" s="197"/>
      <c r="P89" s="197"/>
      <c r="Q89" s="447"/>
      <c r="R89" s="306" t="str">
        <f t="shared" si="1"/>
        <v>0</v>
      </c>
    </row>
    <row r="90" spans="1:18" s="12" customFormat="1" hidden="1" x14ac:dyDescent="0.3">
      <c r="A90" s="485"/>
      <c r="B90" s="13">
        <v>81</v>
      </c>
      <c r="C90" s="194"/>
      <c r="D90" s="194"/>
      <c r="E90" s="198"/>
      <c r="F90" s="194"/>
      <c r="G90" s="405"/>
      <c r="H90" s="195"/>
      <c r="I90" s="97"/>
      <c r="J90" s="97"/>
      <c r="K90" s="298"/>
      <c r="L90" s="97"/>
      <c r="M90" s="97"/>
      <c r="N90" s="196"/>
      <c r="O90" s="197"/>
      <c r="P90" s="197"/>
      <c r="Q90" s="447"/>
      <c r="R90" s="306" t="str">
        <f t="shared" si="1"/>
        <v>0</v>
      </c>
    </row>
    <row r="91" spans="1:18" s="12" customFormat="1" hidden="1" x14ac:dyDescent="0.3">
      <c r="A91" s="485"/>
      <c r="B91" s="13">
        <v>82</v>
      </c>
      <c r="C91" s="194"/>
      <c r="D91" s="194"/>
      <c r="E91" s="198"/>
      <c r="F91" s="194"/>
      <c r="G91" s="405"/>
      <c r="H91" s="195"/>
      <c r="I91" s="97"/>
      <c r="J91" s="97"/>
      <c r="K91" s="298"/>
      <c r="L91" s="97"/>
      <c r="M91" s="97"/>
      <c r="N91" s="196"/>
      <c r="O91" s="197"/>
      <c r="P91" s="197"/>
      <c r="Q91" s="447"/>
      <c r="R91" s="306" t="str">
        <f t="shared" si="1"/>
        <v>0</v>
      </c>
    </row>
    <row r="92" spans="1:18" s="12" customFormat="1" hidden="1" x14ac:dyDescent="0.3">
      <c r="A92" s="485"/>
      <c r="B92" s="13">
        <v>83</v>
      </c>
      <c r="C92" s="194"/>
      <c r="D92" s="194"/>
      <c r="E92" s="198"/>
      <c r="F92" s="194"/>
      <c r="G92" s="405"/>
      <c r="H92" s="195"/>
      <c r="I92" s="97"/>
      <c r="J92" s="97"/>
      <c r="K92" s="298"/>
      <c r="L92" s="97"/>
      <c r="M92" s="97"/>
      <c r="N92" s="196"/>
      <c r="O92" s="197"/>
      <c r="P92" s="197"/>
      <c r="Q92" s="447"/>
      <c r="R92" s="306" t="str">
        <f t="shared" si="1"/>
        <v>0</v>
      </c>
    </row>
    <row r="93" spans="1:18" s="12" customFormat="1" hidden="1" x14ac:dyDescent="0.3">
      <c r="A93" s="485"/>
      <c r="B93" s="13">
        <v>84</v>
      </c>
      <c r="C93" s="194"/>
      <c r="D93" s="194"/>
      <c r="E93" s="198"/>
      <c r="F93" s="194"/>
      <c r="G93" s="405"/>
      <c r="H93" s="195"/>
      <c r="I93" s="97"/>
      <c r="J93" s="97"/>
      <c r="K93" s="298"/>
      <c r="L93" s="97"/>
      <c r="M93" s="97"/>
      <c r="N93" s="196"/>
      <c r="O93" s="197"/>
      <c r="P93" s="197"/>
      <c r="Q93" s="447"/>
      <c r="R93" s="306" t="str">
        <f t="shared" si="1"/>
        <v>0</v>
      </c>
    </row>
    <row r="94" spans="1:18" s="12" customFormat="1" hidden="1" x14ac:dyDescent="0.3">
      <c r="A94" s="485"/>
      <c r="B94" s="13">
        <v>85</v>
      </c>
      <c r="C94" s="194"/>
      <c r="D94" s="194"/>
      <c r="E94" s="198"/>
      <c r="F94" s="194"/>
      <c r="G94" s="405"/>
      <c r="H94" s="195"/>
      <c r="I94" s="97"/>
      <c r="J94" s="97"/>
      <c r="K94" s="298"/>
      <c r="L94" s="97"/>
      <c r="M94" s="97"/>
      <c r="N94" s="196"/>
      <c r="O94" s="197"/>
      <c r="P94" s="197"/>
      <c r="Q94" s="447"/>
      <c r="R94" s="306" t="str">
        <f t="shared" si="1"/>
        <v>0</v>
      </c>
    </row>
    <row r="95" spans="1:18" s="12" customFormat="1" hidden="1" x14ac:dyDescent="0.3">
      <c r="A95" s="485"/>
      <c r="B95" s="13">
        <v>86</v>
      </c>
      <c r="C95" s="194"/>
      <c r="D95" s="194"/>
      <c r="E95" s="198"/>
      <c r="F95" s="194"/>
      <c r="G95" s="405"/>
      <c r="H95" s="195"/>
      <c r="I95" s="97"/>
      <c r="J95" s="97"/>
      <c r="K95" s="298"/>
      <c r="L95" s="97"/>
      <c r="M95" s="97"/>
      <c r="N95" s="196"/>
      <c r="O95" s="197"/>
      <c r="P95" s="197"/>
      <c r="Q95" s="447"/>
      <c r="R95" s="306" t="str">
        <f t="shared" si="1"/>
        <v>0</v>
      </c>
    </row>
    <row r="96" spans="1:18" s="12" customFormat="1" hidden="1" x14ac:dyDescent="0.3">
      <c r="A96" s="485"/>
      <c r="B96" s="13">
        <v>87</v>
      </c>
      <c r="C96" s="194"/>
      <c r="D96" s="194"/>
      <c r="E96" s="198"/>
      <c r="F96" s="194"/>
      <c r="G96" s="405"/>
      <c r="H96" s="195"/>
      <c r="I96" s="97"/>
      <c r="J96" s="97"/>
      <c r="K96" s="298"/>
      <c r="L96" s="97"/>
      <c r="M96" s="97"/>
      <c r="N96" s="196"/>
      <c r="O96" s="197"/>
      <c r="P96" s="197"/>
      <c r="Q96" s="447"/>
      <c r="R96" s="306" t="str">
        <f t="shared" si="1"/>
        <v>0</v>
      </c>
    </row>
    <row r="97" spans="1:18" s="12" customFormat="1" hidden="1" x14ac:dyDescent="0.3">
      <c r="A97" s="485"/>
      <c r="B97" s="13">
        <v>88</v>
      </c>
      <c r="C97" s="194"/>
      <c r="D97" s="194"/>
      <c r="E97" s="198"/>
      <c r="F97" s="194"/>
      <c r="G97" s="405"/>
      <c r="H97" s="195"/>
      <c r="I97" s="97"/>
      <c r="J97" s="97"/>
      <c r="K97" s="298"/>
      <c r="L97" s="97"/>
      <c r="M97" s="97"/>
      <c r="N97" s="196"/>
      <c r="O97" s="197"/>
      <c r="P97" s="197"/>
      <c r="Q97" s="447"/>
      <c r="R97" s="306" t="str">
        <f t="shared" si="1"/>
        <v>0</v>
      </c>
    </row>
    <row r="98" spans="1:18" s="12" customFormat="1" hidden="1" x14ac:dyDescent="0.3">
      <c r="A98" s="485"/>
      <c r="B98" s="13">
        <v>89</v>
      </c>
      <c r="C98" s="194"/>
      <c r="D98" s="194"/>
      <c r="E98" s="198"/>
      <c r="F98" s="194"/>
      <c r="G98" s="405"/>
      <c r="H98" s="195"/>
      <c r="I98" s="97"/>
      <c r="J98" s="97"/>
      <c r="K98" s="298"/>
      <c r="L98" s="97"/>
      <c r="M98" s="97"/>
      <c r="N98" s="196"/>
      <c r="O98" s="197"/>
      <c r="P98" s="197"/>
      <c r="Q98" s="447"/>
      <c r="R98" s="306" t="str">
        <f t="shared" si="1"/>
        <v>0</v>
      </c>
    </row>
    <row r="99" spans="1:18" s="12" customFormat="1" hidden="1" x14ac:dyDescent="0.3">
      <c r="A99" s="485"/>
      <c r="B99" s="13">
        <v>90</v>
      </c>
      <c r="C99" s="194"/>
      <c r="D99" s="194"/>
      <c r="E99" s="198"/>
      <c r="F99" s="194"/>
      <c r="G99" s="405"/>
      <c r="H99" s="195"/>
      <c r="I99" s="97"/>
      <c r="J99" s="97"/>
      <c r="K99" s="298"/>
      <c r="L99" s="97"/>
      <c r="M99" s="97"/>
      <c r="N99" s="196"/>
      <c r="O99" s="197"/>
      <c r="P99" s="197"/>
      <c r="Q99" s="447"/>
      <c r="R99" s="306" t="str">
        <f t="shared" si="1"/>
        <v>0</v>
      </c>
    </row>
    <row r="100" spans="1:18" s="12" customFormat="1" hidden="1" x14ac:dyDescent="0.3">
      <c r="A100" s="485"/>
      <c r="B100" s="13">
        <v>91</v>
      </c>
      <c r="C100" s="194"/>
      <c r="D100" s="194"/>
      <c r="E100" s="198"/>
      <c r="F100" s="194"/>
      <c r="G100" s="405"/>
      <c r="H100" s="195"/>
      <c r="I100" s="97"/>
      <c r="J100" s="97"/>
      <c r="K100" s="298"/>
      <c r="L100" s="97"/>
      <c r="M100" s="97"/>
      <c r="N100" s="196"/>
      <c r="O100" s="197"/>
      <c r="P100" s="197"/>
      <c r="Q100" s="447"/>
      <c r="R100" s="306" t="str">
        <f t="shared" si="1"/>
        <v>0</v>
      </c>
    </row>
    <row r="101" spans="1:18" s="12" customFormat="1" hidden="1" x14ac:dyDescent="0.3">
      <c r="A101" s="485"/>
      <c r="B101" s="13">
        <v>92</v>
      </c>
      <c r="C101" s="194"/>
      <c r="D101" s="194"/>
      <c r="E101" s="198"/>
      <c r="F101" s="194"/>
      <c r="G101" s="405"/>
      <c r="H101" s="195"/>
      <c r="I101" s="97"/>
      <c r="J101" s="97"/>
      <c r="K101" s="298"/>
      <c r="L101" s="97"/>
      <c r="M101" s="97"/>
      <c r="N101" s="196"/>
      <c r="O101" s="197"/>
      <c r="P101" s="197"/>
      <c r="Q101" s="447"/>
      <c r="R101" s="306" t="str">
        <f t="shared" si="1"/>
        <v>0</v>
      </c>
    </row>
    <row r="102" spans="1:18" s="12" customFormat="1" hidden="1" x14ac:dyDescent="0.3">
      <c r="A102" s="485"/>
      <c r="B102" s="13">
        <v>93</v>
      </c>
      <c r="C102" s="194"/>
      <c r="D102" s="194"/>
      <c r="E102" s="198"/>
      <c r="F102" s="194"/>
      <c r="G102" s="405"/>
      <c r="H102" s="195"/>
      <c r="I102" s="97"/>
      <c r="J102" s="97"/>
      <c r="K102" s="298"/>
      <c r="L102" s="97"/>
      <c r="M102" s="97"/>
      <c r="N102" s="196"/>
      <c r="O102" s="197"/>
      <c r="P102" s="197"/>
      <c r="Q102" s="447"/>
      <c r="R102" s="306" t="str">
        <f t="shared" si="1"/>
        <v>0</v>
      </c>
    </row>
    <row r="103" spans="1:18" s="12" customFormat="1" hidden="1" x14ac:dyDescent="0.3">
      <c r="A103" s="485"/>
      <c r="B103" s="13">
        <v>94</v>
      </c>
      <c r="C103" s="194"/>
      <c r="D103" s="194"/>
      <c r="E103" s="198"/>
      <c r="F103" s="194"/>
      <c r="G103" s="405"/>
      <c r="H103" s="195"/>
      <c r="I103" s="97"/>
      <c r="J103" s="97"/>
      <c r="K103" s="298"/>
      <c r="L103" s="97"/>
      <c r="M103" s="97"/>
      <c r="N103" s="196"/>
      <c r="O103" s="197"/>
      <c r="P103" s="197"/>
      <c r="Q103" s="447"/>
      <c r="R103" s="306" t="str">
        <f t="shared" si="1"/>
        <v>0</v>
      </c>
    </row>
    <row r="104" spans="1:18" s="12" customFormat="1" hidden="1" x14ac:dyDescent="0.3">
      <c r="A104" s="485"/>
      <c r="B104" s="13">
        <v>95</v>
      </c>
      <c r="C104" s="194"/>
      <c r="D104" s="194"/>
      <c r="E104" s="198"/>
      <c r="F104" s="194"/>
      <c r="G104" s="405"/>
      <c r="H104" s="195"/>
      <c r="I104" s="97"/>
      <c r="J104" s="97"/>
      <c r="K104" s="298"/>
      <c r="L104" s="97"/>
      <c r="M104" s="97"/>
      <c r="N104" s="196"/>
      <c r="O104" s="197"/>
      <c r="P104" s="197"/>
      <c r="Q104" s="447"/>
      <c r="R104" s="306" t="str">
        <f t="shared" si="1"/>
        <v>0</v>
      </c>
    </row>
    <row r="105" spans="1:18" s="12" customFormat="1" hidden="1" x14ac:dyDescent="0.3">
      <c r="A105" s="485"/>
      <c r="B105" s="13">
        <v>96</v>
      </c>
      <c r="C105" s="194"/>
      <c r="D105" s="194"/>
      <c r="E105" s="198"/>
      <c r="F105" s="194"/>
      <c r="G105" s="405"/>
      <c r="H105" s="195"/>
      <c r="I105" s="97"/>
      <c r="J105" s="97"/>
      <c r="K105" s="298"/>
      <c r="L105" s="97"/>
      <c r="M105" s="97"/>
      <c r="N105" s="196"/>
      <c r="O105" s="197"/>
      <c r="P105" s="197"/>
      <c r="Q105" s="447"/>
      <c r="R105" s="306" t="str">
        <f t="shared" si="1"/>
        <v>0</v>
      </c>
    </row>
    <row r="106" spans="1:18" s="12" customFormat="1" hidden="1" x14ac:dyDescent="0.3">
      <c r="A106" s="485"/>
      <c r="B106" s="13">
        <v>97</v>
      </c>
      <c r="C106" s="194"/>
      <c r="D106" s="194"/>
      <c r="E106" s="198"/>
      <c r="F106" s="194"/>
      <c r="G106" s="405"/>
      <c r="H106" s="195"/>
      <c r="I106" s="97"/>
      <c r="J106" s="97"/>
      <c r="K106" s="298"/>
      <c r="L106" s="97"/>
      <c r="M106" s="97"/>
      <c r="N106" s="196"/>
      <c r="O106" s="197"/>
      <c r="P106" s="197"/>
      <c r="Q106" s="447"/>
      <c r="R106" s="306" t="str">
        <f t="shared" si="1"/>
        <v>0</v>
      </c>
    </row>
    <row r="107" spans="1:18" s="12" customFormat="1" hidden="1" x14ac:dyDescent="0.3">
      <c r="A107" s="485"/>
      <c r="B107" s="13">
        <v>98</v>
      </c>
      <c r="C107" s="194"/>
      <c r="D107" s="194"/>
      <c r="E107" s="198"/>
      <c r="F107" s="194"/>
      <c r="G107" s="405"/>
      <c r="H107" s="195"/>
      <c r="I107" s="97"/>
      <c r="J107" s="97"/>
      <c r="K107" s="298"/>
      <c r="L107" s="97"/>
      <c r="M107" s="97"/>
      <c r="N107" s="196"/>
      <c r="O107" s="197"/>
      <c r="P107" s="197"/>
      <c r="Q107" s="447"/>
      <c r="R107" s="306" t="str">
        <f t="shared" si="1"/>
        <v>0</v>
      </c>
    </row>
    <row r="108" spans="1:18" s="12" customFormat="1" hidden="1" x14ac:dyDescent="0.3">
      <c r="A108" s="485"/>
      <c r="B108" s="13">
        <v>99</v>
      </c>
      <c r="C108" s="194"/>
      <c r="D108" s="194"/>
      <c r="E108" s="198"/>
      <c r="F108" s="194"/>
      <c r="G108" s="405"/>
      <c r="H108" s="195"/>
      <c r="I108" s="97"/>
      <c r="J108" s="97"/>
      <c r="K108" s="298"/>
      <c r="L108" s="97"/>
      <c r="M108" s="97"/>
      <c r="N108" s="196"/>
      <c r="O108" s="197"/>
      <c r="P108" s="197"/>
      <c r="Q108" s="447"/>
      <c r="R108" s="306" t="str">
        <f t="shared" si="1"/>
        <v>0</v>
      </c>
    </row>
    <row r="109" spans="1:18" s="12" customFormat="1" hidden="1" x14ac:dyDescent="0.3">
      <c r="A109" s="485"/>
      <c r="B109" s="13">
        <v>100</v>
      </c>
      <c r="C109" s="194"/>
      <c r="D109" s="194"/>
      <c r="E109" s="198"/>
      <c r="F109" s="194"/>
      <c r="G109" s="405"/>
      <c r="H109" s="195"/>
      <c r="I109" s="97"/>
      <c r="J109" s="97"/>
      <c r="K109" s="298"/>
      <c r="L109" s="97"/>
      <c r="M109" s="97"/>
      <c r="N109" s="196"/>
      <c r="O109" s="197"/>
      <c r="P109" s="197"/>
      <c r="Q109" s="447"/>
      <c r="R109" s="306" t="str">
        <f t="shared" si="1"/>
        <v>0</v>
      </c>
    </row>
    <row r="110" spans="1:18" s="12" customFormat="1" hidden="1" x14ac:dyDescent="0.3">
      <c r="A110" s="485"/>
      <c r="B110" s="13">
        <v>101</v>
      </c>
      <c r="C110" s="194"/>
      <c r="D110" s="194"/>
      <c r="E110" s="198"/>
      <c r="F110" s="194"/>
      <c r="G110" s="405"/>
      <c r="H110" s="195"/>
      <c r="I110" s="97"/>
      <c r="J110" s="97"/>
      <c r="K110" s="298"/>
      <c r="L110" s="97"/>
      <c r="M110" s="97"/>
      <c r="N110" s="196"/>
      <c r="O110" s="197"/>
      <c r="P110" s="197"/>
      <c r="Q110" s="447"/>
      <c r="R110" s="306" t="str">
        <f t="shared" si="1"/>
        <v>0</v>
      </c>
    </row>
    <row r="111" spans="1:18" s="12" customFormat="1" hidden="1" x14ac:dyDescent="0.3">
      <c r="A111" s="485"/>
      <c r="B111" s="13">
        <v>102</v>
      </c>
      <c r="C111" s="194"/>
      <c r="D111" s="194"/>
      <c r="E111" s="198"/>
      <c r="F111" s="194"/>
      <c r="G111" s="405"/>
      <c r="H111" s="195"/>
      <c r="I111" s="97"/>
      <c r="J111" s="97"/>
      <c r="K111" s="298"/>
      <c r="L111" s="97"/>
      <c r="M111" s="97"/>
      <c r="N111" s="196"/>
      <c r="O111" s="197"/>
      <c r="P111" s="197"/>
      <c r="Q111" s="447"/>
      <c r="R111" s="306" t="str">
        <f t="shared" si="1"/>
        <v>0</v>
      </c>
    </row>
    <row r="112" spans="1:18" s="12" customFormat="1" hidden="1" x14ac:dyDescent="0.3">
      <c r="A112" s="485"/>
      <c r="B112" s="13">
        <v>103</v>
      </c>
      <c r="C112" s="194"/>
      <c r="D112" s="194"/>
      <c r="E112" s="198"/>
      <c r="F112" s="194"/>
      <c r="G112" s="405"/>
      <c r="H112" s="195"/>
      <c r="I112" s="97"/>
      <c r="J112" s="97"/>
      <c r="K112" s="298"/>
      <c r="L112" s="97"/>
      <c r="M112" s="97"/>
      <c r="N112" s="196"/>
      <c r="O112" s="197"/>
      <c r="P112" s="197"/>
      <c r="Q112" s="447"/>
      <c r="R112" s="306" t="str">
        <f t="shared" si="1"/>
        <v>0</v>
      </c>
    </row>
    <row r="113" spans="1:18" s="12" customFormat="1" hidden="1" x14ac:dyDescent="0.3">
      <c r="A113" s="485"/>
      <c r="B113" s="13">
        <v>104</v>
      </c>
      <c r="C113" s="194"/>
      <c r="D113" s="194"/>
      <c r="E113" s="198"/>
      <c r="F113" s="194"/>
      <c r="G113" s="405"/>
      <c r="H113" s="195"/>
      <c r="I113" s="97"/>
      <c r="J113" s="97"/>
      <c r="K113" s="298"/>
      <c r="L113" s="97"/>
      <c r="M113" s="97"/>
      <c r="N113" s="196"/>
      <c r="O113" s="197"/>
      <c r="P113" s="197"/>
      <c r="Q113" s="447"/>
      <c r="R113" s="306" t="str">
        <f t="shared" si="1"/>
        <v>0</v>
      </c>
    </row>
    <row r="114" spans="1:18" s="12" customFormat="1" hidden="1" x14ac:dyDescent="0.3">
      <c r="A114" s="485"/>
      <c r="B114" s="13">
        <v>105</v>
      </c>
      <c r="C114" s="194"/>
      <c r="D114" s="194"/>
      <c r="E114" s="198"/>
      <c r="F114" s="194"/>
      <c r="G114" s="405"/>
      <c r="H114" s="195"/>
      <c r="I114" s="97"/>
      <c r="J114" s="97"/>
      <c r="K114" s="298"/>
      <c r="L114" s="97"/>
      <c r="M114" s="97"/>
      <c r="N114" s="196"/>
      <c r="O114" s="197"/>
      <c r="P114" s="197"/>
      <c r="Q114" s="447"/>
      <c r="R114" s="306" t="str">
        <f t="shared" si="1"/>
        <v>0</v>
      </c>
    </row>
    <row r="115" spans="1:18" s="12" customFormat="1" hidden="1" x14ac:dyDescent="0.3">
      <c r="A115" s="485"/>
      <c r="B115" s="13">
        <v>106</v>
      </c>
      <c r="C115" s="194"/>
      <c r="D115" s="194"/>
      <c r="E115" s="198"/>
      <c r="F115" s="194"/>
      <c r="G115" s="405"/>
      <c r="H115" s="195"/>
      <c r="I115" s="97"/>
      <c r="J115" s="97"/>
      <c r="K115" s="298"/>
      <c r="L115" s="97"/>
      <c r="M115" s="97"/>
      <c r="N115" s="196"/>
      <c r="O115" s="197"/>
      <c r="P115" s="197"/>
      <c r="Q115" s="447"/>
      <c r="R115" s="306" t="str">
        <f t="shared" si="1"/>
        <v>0</v>
      </c>
    </row>
    <row r="116" spans="1:18" s="12" customFormat="1" hidden="1" x14ac:dyDescent="0.3">
      <c r="A116" s="485"/>
      <c r="B116" s="13">
        <v>107</v>
      </c>
      <c r="C116" s="194"/>
      <c r="D116" s="194"/>
      <c r="E116" s="198"/>
      <c r="F116" s="194"/>
      <c r="G116" s="405"/>
      <c r="H116" s="195"/>
      <c r="I116" s="97"/>
      <c r="J116" s="97"/>
      <c r="K116" s="298"/>
      <c r="L116" s="97"/>
      <c r="M116" s="97"/>
      <c r="N116" s="196"/>
      <c r="O116" s="197"/>
      <c r="P116" s="197"/>
      <c r="Q116" s="447"/>
      <c r="R116" s="306" t="str">
        <f t="shared" si="1"/>
        <v>0</v>
      </c>
    </row>
    <row r="117" spans="1:18" s="12" customFormat="1" hidden="1" x14ac:dyDescent="0.3">
      <c r="A117" s="485"/>
      <c r="B117" s="13">
        <v>108</v>
      </c>
      <c r="C117" s="194"/>
      <c r="D117" s="194"/>
      <c r="E117" s="198"/>
      <c r="F117" s="194"/>
      <c r="G117" s="405"/>
      <c r="H117" s="195"/>
      <c r="I117" s="97"/>
      <c r="J117" s="97"/>
      <c r="K117" s="298"/>
      <c r="L117" s="97"/>
      <c r="M117" s="97"/>
      <c r="N117" s="196"/>
      <c r="O117" s="197"/>
      <c r="P117" s="197"/>
      <c r="Q117" s="447"/>
      <c r="R117" s="306" t="str">
        <f t="shared" si="1"/>
        <v>0</v>
      </c>
    </row>
    <row r="118" spans="1:18" s="12" customFormat="1" hidden="1" x14ac:dyDescent="0.3">
      <c r="A118" s="485"/>
      <c r="B118" s="13">
        <v>109</v>
      </c>
      <c r="C118" s="194"/>
      <c r="D118" s="194"/>
      <c r="E118" s="198"/>
      <c r="F118" s="194"/>
      <c r="G118" s="405"/>
      <c r="H118" s="195"/>
      <c r="I118" s="97"/>
      <c r="J118" s="97"/>
      <c r="K118" s="298"/>
      <c r="L118" s="97"/>
      <c r="M118" s="97"/>
      <c r="N118" s="196"/>
      <c r="O118" s="197"/>
      <c r="P118" s="197"/>
      <c r="Q118" s="447"/>
      <c r="R118" s="306" t="str">
        <f t="shared" si="1"/>
        <v>0</v>
      </c>
    </row>
    <row r="119" spans="1:18" s="12" customFormat="1" hidden="1" x14ac:dyDescent="0.3">
      <c r="A119" s="485"/>
      <c r="B119" s="13">
        <v>110</v>
      </c>
      <c r="C119" s="194"/>
      <c r="D119" s="194"/>
      <c r="E119" s="198"/>
      <c r="F119" s="194"/>
      <c r="G119" s="405"/>
      <c r="H119" s="195"/>
      <c r="I119" s="97"/>
      <c r="J119" s="97"/>
      <c r="K119" s="298"/>
      <c r="L119" s="97"/>
      <c r="M119" s="97"/>
      <c r="N119" s="196"/>
      <c r="O119" s="197"/>
      <c r="P119" s="197"/>
      <c r="Q119" s="447"/>
      <c r="R119" s="306" t="str">
        <f t="shared" si="1"/>
        <v>0</v>
      </c>
    </row>
    <row r="120" spans="1:18" s="12" customFormat="1" hidden="1" x14ac:dyDescent="0.3">
      <c r="A120" s="485"/>
      <c r="B120" s="13">
        <v>111</v>
      </c>
      <c r="C120" s="194"/>
      <c r="D120" s="194"/>
      <c r="E120" s="198"/>
      <c r="F120" s="194"/>
      <c r="G120" s="405"/>
      <c r="H120" s="195"/>
      <c r="I120" s="97"/>
      <c r="J120" s="97"/>
      <c r="K120" s="298"/>
      <c r="L120" s="97"/>
      <c r="M120" s="97"/>
      <c r="N120" s="196"/>
      <c r="O120" s="197"/>
      <c r="P120" s="197"/>
      <c r="Q120" s="447"/>
      <c r="R120" s="306" t="str">
        <f t="shared" si="1"/>
        <v>0</v>
      </c>
    </row>
    <row r="121" spans="1:18" s="12" customFormat="1" hidden="1" x14ac:dyDescent="0.3">
      <c r="A121" s="485"/>
      <c r="B121" s="13">
        <v>112</v>
      </c>
      <c r="C121" s="194"/>
      <c r="D121" s="194"/>
      <c r="E121" s="198"/>
      <c r="F121" s="194"/>
      <c r="G121" s="405"/>
      <c r="H121" s="195"/>
      <c r="I121" s="97"/>
      <c r="J121" s="97"/>
      <c r="K121" s="298"/>
      <c r="L121" s="97"/>
      <c r="M121" s="97"/>
      <c r="N121" s="196"/>
      <c r="O121" s="197"/>
      <c r="P121" s="197"/>
      <c r="Q121" s="447"/>
      <c r="R121" s="306" t="str">
        <f t="shared" si="1"/>
        <v>0</v>
      </c>
    </row>
    <row r="122" spans="1:18" s="12" customFormat="1" hidden="1" x14ac:dyDescent="0.3">
      <c r="A122" s="485"/>
      <c r="B122" s="13">
        <v>113</v>
      </c>
      <c r="C122" s="194"/>
      <c r="D122" s="194"/>
      <c r="E122" s="198"/>
      <c r="F122" s="194"/>
      <c r="G122" s="405"/>
      <c r="H122" s="195"/>
      <c r="I122" s="97"/>
      <c r="J122" s="97"/>
      <c r="K122" s="298"/>
      <c r="L122" s="97"/>
      <c r="M122" s="97"/>
      <c r="N122" s="196"/>
      <c r="O122" s="197"/>
      <c r="P122" s="197"/>
      <c r="Q122" s="447"/>
      <c r="R122" s="306" t="str">
        <f t="shared" si="1"/>
        <v>0</v>
      </c>
    </row>
    <row r="123" spans="1:18" s="12" customFormat="1" hidden="1" x14ac:dyDescent="0.3">
      <c r="A123" s="485"/>
      <c r="B123" s="13">
        <v>114</v>
      </c>
      <c r="C123" s="194"/>
      <c r="D123" s="194"/>
      <c r="E123" s="198"/>
      <c r="F123" s="194"/>
      <c r="G123" s="405"/>
      <c r="H123" s="195"/>
      <c r="I123" s="97"/>
      <c r="J123" s="97"/>
      <c r="K123" s="298"/>
      <c r="L123" s="97"/>
      <c r="M123" s="97"/>
      <c r="N123" s="196"/>
      <c r="O123" s="197"/>
      <c r="P123" s="197"/>
      <c r="Q123" s="447"/>
      <c r="R123" s="306" t="str">
        <f t="shared" si="1"/>
        <v>0</v>
      </c>
    </row>
    <row r="124" spans="1:18" s="12" customFormat="1" hidden="1" x14ac:dyDescent="0.3">
      <c r="A124" s="485"/>
      <c r="B124" s="13">
        <v>115</v>
      </c>
      <c r="C124" s="194"/>
      <c r="D124" s="194"/>
      <c r="E124" s="198"/>
      <c r="F124" s="194"/>
      <c r="G124" s="405"/>
      <c r="H124" s="195"/>
      <c r="I124" s="97"/>
      <c r="J124" s="97"/>
      <c r="K124" s="298"/>
      <c r="L124" s="97"/>
      <c r="M124" s="97"/>
      <c r="N124" s="196"/>
      <c r="O124" s="197"/>
      <c r="P124" s="197"/>
      <c r="Q124" s="447"/>
      <c r="R124" s="306" t="str">
        <f t="shared" si="1"/>
        <v>0</v>
      </c>
    </row>
    <row r="125" spans="1:18" s="12" customFormat="1" hidden="1" x14ac:dyDescent="0.3">
      <c r="A125" s="485"/>
      <c r="B125" s="13">
        <v>116</v>
      </c>
      <c r="C125" s="194"/>
      <c r="D125" s="194"/>
      <c r="E125" s="198"/>
      <c r="F125" s="194"/>
      <c r="G125" s="405"/>
      <c r="H125" s="195"/>
      <c r="I125" s="97"/>
      <c r="J125" s="97"/>
      <c r="K125" s="298"/>
      <c r="L125" s="97"/>
      <c r="M125" s="97"/>
      <c r="N125" s="196"/>
      <c r="O125" s="197"/>
      <c r="P125" s="197"/>
      <c r="Q125" s="447"/>
      <c r="R125" s="306" t="str">
        <f t="shared" si="1"/>
        <v>0</v>
      </c>
    </row>
    <row r="126" spans="1:18" s="12" customFormat="1" hidden="1" x14ac:dyDescent="0.3">
      <c r="A126" s="485"/>
      <c r="B126" s="13">
        <v>117</v>
      </c>
      <c r="C126" s="194"/>
      <c r="D126" s="194"/>
      <c r="E126" s="198"/>
      <c r="F126" s="194"/>
      <c r="G126" s="405"/>
      <c r="H126" s="195"/>
      <c r="I126" s="97"/>
      <c r="J126" s="97"/>
      <c r="K126" s="298"/>
      <c r="L126" s="97"/>
      <c r="M126" s="97"/>
      <c r="N126" s="196"/>
      <c r="O126" s="197"/>
      <c r="P126" s="197"/>
      <c r="Q126" s="447"/>
      <c r="R126" s="306" t="str">
        <f t="shared" si="1"/>
        <v>0</v>
      </c>
    </row>
    <row r="127" spans="1:18" s="12" customFormat="1" hidden="1" x14ac:dyDescent="0.3">
      <c r="A127" s="485"/>
      <c r="B127" s="13">
        <v>118</v>
      </c>
      <c r="C127" s="194"/>
      <c r="D127" s="194"/>
      <c r="E127" s="198"/>
      <c r="F127" s="194"/>
      <c r="G127" s="405"/>
      <c r="H127" s="195"/>
      <c r="I127" s="97"/>
      <c r="J127" s="97"/>
      <c r="K127" s="298"/>
      <c r="L127" s="97"/>
      <c r="M127" s="97"/>
      <c r="N127" s="196"/>
      <c r="O127" s="197"/>
      <c r="P127" s="197"/>
      <c r="Q127" s="447"/>
      <c r="R127" s="306" t="str">
        <f t="shared" si="1"/>
        <v>0</v>
      </c>
    </row>
    <row r="128" spans="1:18" s="12" customFormat="1" hidden="1" x14ac:dyDescent="0.3">
      <c r="A128" s="485"/>
      <c r="B128" s="13">
        <v>119</v>
      </c>
      <c r="C128" s="194"/>
      <c r="D128" s="194"/>
      <c r="E128" s="198"/>
      <c r="F128" s="194"/>
      <c r="G128" s="405"/>
      <c r="H128" s="195"/>
      <c r="I128" s="97"/>
      <c r="J128" s="97"/>
      <c r="K128" s="298"/>
      <c r="L128" s="97"/>
      <c r="M128" s="97"/>
      <c r="N128" s="196"/>
      <c r="O128" s="197"/>
      <c r="P128" s="197"/>
      <c r="Q128" s="447"/>
      <c r="R128" s="306" t="str">
        <f t="shared" si="1"/>
        <v>0</v>
      </c>
    </row>
    <row r="129" spans="1:18" s="12" customFormat="1" hidden="1" x14ac:dyDescent="0.3">
      <c r="A129" s="485"/>
      <c r="B129" s="13">
        <v>120</v>
      </c>
      <c r="C129" s="194"/>
      <c r="D129" s="194"/>
      <c r="E129" s="198"/>
      <c r="F129" s="194"/>
      <c r="G129" s="405"/>
      <c r="H129" s="195"/>
      <c r="I129" s="97"/>
      <c r="J129" s="97"/>
      <c r="K129" s="298"/>
      <c r="L129" s="97"/>
      <c r="M129" s="97"/>
      <c r="N129" s="196"/>
      <c r="O129" s="197"/>
      <c r="P129" s="197"/>
      <c r="Q129" s="447"/>
      <c r="R129" s="306" t="str">
        <f t="shared" ref="R129:R163" si="2">IF(K129="ja",P129,"0")</f>
        <v>0</v>
      </c>
    </row>
    <row r="130" spans="1:18" s="12" customFormat="1" hidden="1" x14ac:dyDescent="0.3">
      <c r="A130" s="485"/>
      <c r="B130" s="13">
        <v>121</v>
      </c>
      <c r="C130" s="194"/>
      <c r="D130" s="194"/>
      <c r="E130" s="198"/>
      <c r="F130" s="194"/>
      <c r="G130" s="405"/>
      <c r="H130" s="195"/>
      <c r="I130" s="97"/>
      <c r="J130" s="97"/>
      <c r="K130" s="298"/>
      <c r="L130" s="97"/>
      <c r="M130" s="97"/>
      <c r="N130" s="196"/>
      <c r="O130" s="197"/>
      <c r="P130" s="197"/>
      <c r="Q130" s="447"/>
      <c r="R130" s="306" t="str">
        <f t="shared" si="2"/>
        <v>0</v>
      </c>
    </row>
    <row r="131" spans="1:18" s="12" customFormat="1" hidden="1" x14ac:dyDescent="0.3">
      <c r="A131" s="485"/>
      <c r="B131" s="13">
        <v>122</v>
      </c>
      <c r="C131" s="194"/>
      <c r="D131" s="194"/>
      <c r="E131" s="198"/>
      <c r="F131" s="194"/>
      <c r="G131" s="405"/>
      <c r="H131" s="195"/>
      <c r="I131" s="97"/>
      <c r="J131" s="97"/>
      <c r="K131" s="298"/>
      <c r="L131" s="97"/>
      <c r="M131" s="97"/>
      <c r="N131" s="196"/>
      <c r="O131" s="197"/>
      <c r="P131" s="197"/>
      <c r="Q131" s="447"/>
      <c r="R131" s="306" t="str">
        <f t="shared" si="2"/>
        <v>0</v>
      </c>
    </row>
    <row r="132" spans="1:18" s="12" customFormat="1" hidden="1" x14ac:dyDescent="0.3">
      <c r="A132" s="485"/>
      <c r="B132" s="13">
        <v>123</v>
      </c>
      <c r="C132" s="194"/>
      <c r="D132" s="194"/>
      <c r="E132" s="198"/>
      <c r="F132" s="194"/>
      <c r="G132" s="405"/>
      <c r="H132" s="195"/>
      <c r="I132" s="97"/>
      <c r="J132" s="97"/>
      <c r="K132" s="298"/>
      <c r="L132" s="97"/>
      <c r="M132" s="97"/>
      <c r="N132" s="196"/>
      <c r="O132" s="197"/>
      <c r="P132" s="197"/>
      <c r="Q132" s="447"/>
      <c r="R132" s="306" t="str">
        <f t="shared" si="2"/>
        <v>0</v>
      </c>
    </row>
    <row r="133" spans="1:18" s="12" customFormat="1" hidden="1" x14ac:dyDescent="0.3">
      <c r="A133" s="485"/>
      <c r="B133" s="13">
        <v>124</v>
      </c>
      <c r="C133" s="194"/>
      <c r="D133" s="194"/>
      <c r="E133" s="198"/>
      <c r="F133" s="194"/>
      <c r="G133" s="405"/>
      <c r="H133" s="195"/>
      <c r="I133" s="97"/>
      <c r="J133" s="97"/>
      <c r="K133" s="298"/>
      <c r="L133" s="97"/>
      <c r="M133" s="97"/>
      <c r="N133" s="196"/>
      <c r="O133" s="197"/>
      <c r="P133" s="197"/>
      <c r="Q133" s="447"/>
      <c r="R133" s="306" t="str">
        <f t="shared" si="2"/>
        <v>0</v>
      </c>
    </row>
    <row r="134" spans="1:18" s="12" customFormat="1" hidden="1" x14ac:dyDescent="0.3">
      <c r="A134" s="485"/>
      <c r="B134" s="13">
        <v>125</v>
      </c>
      <c r="C134" s="194"/>
      <c r="D134" s="194"/>
      <c r="E134" s="198"/>
      <c r="F134" s="194"/>
      <c r="G134" s="405"/>
      <c r="H134" s="195"/>
      <c r="I134" s="97"/>
      <c r="J134" s="97"/>
      <c r="K134" s="298"/>
      <c r="L134" s="97"/>
      <c r="M134" s="97"/>
      <c r="N134" s="196"/>
      <c r="O134" s="197"/>
      <c r="P134" s="197"/>
      <c r="Q134" s="447"/>
      <c r="R134" s="306" t="str">
        <f t="shared" si="2"/>
        <v>0</v>
      </c>
    </row>
    <row r="135" spans="1:18" s="12" customFormat="1" hidden="1" x14ac:dyDescent="0.3">
      <c r="A135" s="485"/>
      <c r="B135" s="13">
        <v>126</v>
      </c>
      <c r="C135" s="194"/>
      <c r="D135" s="194"/>
      <c r="E135" s="198"/>
      <c r="F135" s="194"/>
      <c r="G135" s="405"/>
      <c r="H135" s="195"/>
      <c r="I135" s="97"/>
      <c r="J135" s="97"/>
      <c r="K135" s="298"/>
      <c r="L135" s="97"/>
      <c r="M135" s="97"/>
      <c r="N135" s="196"/>
      <c r="O135" s="197"/>
      <c r="P135" s="197"/>
      <c r="Q135" s="447"/>
      <c r="R135" s="306" t="str">
        <f t="shared" si="2"/>
        <v>0</v>
      </c>
    </row>
    <row r="136" spans="1:18" s="12" customFormat="1" hidden="1" x14ac:dyDescent="0.3">
      <c r="A136" s="485"/>
      <c r="B136" s="13">
        <v>127</v>
      </c>
      <c r="C136" s="194"/>
      <c r="D136" s="194"/>
      <c r="E136" s="198"/>
      <c r="F136" s="194"/>
      <c r="G136" s="405"/>
      <c r="H136" s="195"/>
      <c r="I136" s="97"/>
      <c r="J136" s="97"/>
      <c r="K136" s="298"/>
      <c r="L136" s="97"/>
      <c r="M136" s="97"/>
      <c r="N136" s="196"/>
      <c r="O136" s="197"/>
      <c r="P136" s="197"/>
      <c r="Q136" s="447"/>
      <c r="R136" s="306" t="str">
        <f t="shared" si="2"/>
        <v>0</v>
      </c>
    </row>
    <row r="137" spans="1:18" s="12" customFormat="1" hidden="1" x14ac:dyDescent="0.3">
      <c r="A137" s="485"/>
      <c r="B137" s="13">
        <v>128</v>
      </c>
      <c r="C137" s="194"/>
      <c r="D137" s="194"/>
      <c r="E137" s="198"/>
      <c r="F137" s="194"/>
      <c r="G137" s="405"/>
      <c r="H137" s="195"/>
      <c r="I137" s="97"/>
      <c r="J137" s="97"/>
      <c r="K137" s="298"/>
      <c r="L137" s="97"/>
      <c r="M137" s="97"/>
      <c r="N137" s="196"/>
      <c r="O137" s="197"/>
      <c r="P137" s="197"/>
      <c r="Q137" s="447"/>
      <c r="R137" s="306" t="str">
        <f t="shared" si="2"/>
        <v>0</v>
      </c>
    </row>
    <row r="138" spans="1:18" s="12" customFormat="1" hidden="1" x14ac:dyDescent="0.3">
      <c r="A138" s="485"/>
      <c r="B138" s="13">
        <v>129</v>
      </c>
      <c r="C138" s="194"/>
      <c r="D138" s="194"/>
      <c r="E138" s="198"/>
      <c r="F138" s="194"/>
      <c r="G138" s="405"/>
      <c r="H138" s="195"/>
      <c r="I138" s="97"/>
      <c r="J138" s="97"/>
      <c r="K138" s="298"/>
      <c r="L138" s="97"/>
      <c r="M138" s="97"/>
      <c r="N138" s="196"/>
      <c r="O138" s="197"/>
      <c r="P138" s="197"/>
      <c r="Q138" s="447"/>
      <c r="R138" s="306" t="str">
        <f t="shared" si="2"/>
        <v>0</v>
      </c>
    </row>
    <row r="139" spans="1:18" s="12" customFormat="1" hidden="1" x14ac:dyDescent="0.3">
      <c r="A139" s="485"/>
      <c r="B139" s="13">
        <v>130</v>
      </c>
      <c r="C139" s="194"/>
      <c r="D139" s="194"/>
      <c r="E139" s="198"/>
      <c r="F139" s="194"/>
      <c r="G139" s="405"/>
      <c r="H139" s="195"/>
      <c r="I139" s="97"/>
      <c r="J139" s="97"/>
      <c r="K139" s="298"/>
      <c r="L139" s="97"/>
      <c r="M139" s="97"/>
      <c r="N139" s="196"/>
      <c r="O139" s="197"/>
      <c r="P139" s="197"/>
      <c r="Q139" s="447"/>
      <c r="R139" s="306" t="str">
        <f t="shared" si="2"/>
        <v>0</v>
      </c>
    </row>
    <row r="140" spans="1:18" s="12" customFormat="1" hidden="1" x14ac:dyDescent="0.3">
      <c r="A140" s="485"/>
      <c r="B140" s="13">
        <v>131</v>
      </c>
      <c r="C140" s="194"/>
      <c r="D140" s="194"/>
      <c r="E140" s="198"/>
      <c r="F140" s="194"/>
      <c r="G140" s="405"/>
      <c r="H140" s="195"/>
      <c r="I140" s="97"/>
      <c r="J140" s="97"/>
      <c r="K140" s="298"/>
      <c r="L140" s="97"/>
      <c r="M140" s="97"/>
      <c r="N140" s="196"/>
      <c r="O140" s="197"/>
      <c r="P140" s="197"/>
      <c r="Q140" s="447"/>
      <c r="R140" s="306" t="str">
        <f t="shared" si="2"/>
        <v>0</v>
      </c>
    </row>
    <row r="141" spans="1:18" s="12" customFormat="1" hidden="1" x14ac:dyDescent="0.3">
      <c r="A141" s="485"/>
      <c r="B141" s="13">
        <v>132</v>
      </c>
      <c r="C141" s="194"/>
      <c r="D141" s="194"/>
      <c r="E141" s="198"/>
      <c r="F141" s="194"/>
      <c r="G141" s="405"/>
      <c r="H141" s="195"/>
      <c r="I141" s="97"/>
      <c r="J141" s="97"/>
      <c r="K141" s="298"/>
      <c r="L141" s="97"/>
      <c r="M141" s="97"/>
      <c r="N141" s="196"/>
      <c r="O141" s="197"/>
      <c r="P141" s="197"/>
      <c r="Q141" s="447"/>
      <c r="R141" s="306" t="str">
        <f t="shared" si="2"/>
        <v>0</v>
      </c>
    </row>
    <row r="142" spans="1:18" s="12" customFormat="1" hidden="1" x14ac:dyDescent="0.3">
      <c r="A142" s="485"/>
      <c r="B142" s="13">
        <v>133</v>
      </c>
      <c r="C142" s="194"/>
      <c r="D142" s="194"/>
      <c r="E142" s="198"/>
      <c r="F142" s="194"/>
      <c r="G142" s="405"/>
      <c r="H142" s="195"/>
      <c r="I142" s="97"/>
      <c r="J142" s="97"/>
      <c r="K142" s="298"/>
      <c r="L142" s="97"/>
      <c r="M142" s="97"/>
      <c r="N142" s="196"/>
      <c r="O142" s="197"/>
      <c r="P142" s="197"/>
      <c r="Q142" s="447"/>
      <c r="R142" s="306" t="str">
        <f t="shared" si="2"/>
        <v>0</v>
      </c>
    </row>
    <row r="143" spans="1:18" s="12" customFormat="1" hidden="1" x14ac:dyDescent="0.3">
      <c r="A143" s="485"/>
      <c r="B143" s="13">
        <v>134</v>
      </c>
      <c r="C143" s="194"/>
      <c r="D143" s="194"/>
      <c r="E143" s="198"/>
      <c r="F143" s="194"/>
      <c r="G143" s="405"/>
      <c r="H143" s="195"/>
      <c r="I143" s="97"/>
      <c r="J143" s="97"/>
      <c r="K143" s="298"/>
      <c r="L143" s="97"/>
      <c r="M143" s="97"/>
      <c r="N143" s="196"/>
      <c r="O143" s="197"/>
      <c r="P143" s="197"/>
      <c r="Q143" s="447"/>
      <c r="R143" s="306" t="str">
        <f t="shared" si="2"/>
        <v>0</v>
      </c>
    </row>
    <row r="144" spans="1:18" s="12" customFormat="1" hidden="1" x14ac:dyDescent="0.3">
      <c r="A144" s="485"/>
      <c r="B144" s="13">
        <v>135</v>
      </c>
      <c r="C144" s="194"/>
      <c r="D144" s="194"/>
      <c r="E144" s="198"/>
      <c r="F144" s="194"/>
      <c r="G144" s="405"/>
      <c r="H144" s="195"/>
      <c r="I144" s="97"/>
      <c r="J144" s="97"/>
      <c r="K144" s="298"/>
      <c r="L144" s="97"/>
      <c r="M144" s="97"/>
      <c r="N144" s="196"/>
      <c r="O144" s="197"/>
      <c r="P144" s="197"/>
      <c r="Q144" s="447"/>
      <c r="R144" s="306" t="str">
        <f t="shared" si="2"/>
        <v>0</v>
      </c>
    </row>
    <row r="145" spans="1:18" s="12" customFormat="1" hidden="1" x14ac:dyDescent="0.3">
      <c r="A145" s="485"/>
      <c r="B145" s="13">
        <v>136</v>
      </c>
      <c r="C145" s="194"/>
      <c r="D145" s="194"/>
      <c r="E145" s="198"/>
      <c r="F145" s="194"/>
      <c r="G145" s="405"/>
      <c r="H145" s="195"/>
      <c r="I145" s="97"/>
      <c r="J145" s="97"/>
      <c r="K145" s="298"/>
      <c r="L145" s="97"/>
      <c r="M145" s="97"/>
      <c r="N145" s="196"/>
      <c r="O145" s="197"/>
      <c r="P145" s="197"/>
      <c r="Q145" s="447"/>
      <c r="R145" s="306" t="str">
        <f t="shared" si="2"/>
        <v>0</v>
      </c>
    </row>
    <row r="146" spans="1:18" s="12" customFormat="1" hidden="1" x14ac:dyDescent="0.3">
      <c r="A146" s="485"/>
      <c r="B146" s="13">
        <v>137</v>
      </c>
      <c r="C146" s="194"/>
      <c r="D146" s="194"/>
      <c r="E146" s="198"/>
      <c r="F146" s="194"/>
      <c r="G146" s="405"/>
      <c r="H146" s="195"/>
      <c r="I146" s="97"/>
      <c r="J146" s="97"/>
      <c r="K146" s="298"/>
      <c r="L146" s="97"/>
      <c r="M146" s="97"/>
      <c r="N146" s="196"/>
      <c r="O146" s="197"/>
      <c r="P146" s="197"/>
      <c r="Q146" s="447"/>
      <c r="R146" s="306" t="str">
        <f t="shared" si="2"/>
        <v>0</v>
      </c>
    </row>
    <row r="147" spans="1:18" s="12" customFormat="1" hidden="1" x14ac:dyDescent="0.3">
      <c r="A147" s="485"/>
      <c r="B147" s="13">
        <v>138</v>
      </c>
      <c r="C147" s="194"/>
      <c r="D147" s="194"/>
      <c r="E147" s="198"/>
      <c r="F147" s="194"/>
      <c r="G147" s="405"/>
      <c r="H147" s="195"/>
      <c r="I147" s="97"/>
      <c r="J147" s="97"/>
      <c r="K147" s="298"/>
      <c r="L147" s="97"/>
      <c r="M147" s="97"/>
      <c r="N147" s="196"/>
      <c r="O147" s="197"/>
      <c r="P147" s="197"/>
      <c r="Q147" s="447"/>
      <c r="R147" s="306" t="str">
        <f t="shared" si="2"/>
        <v>0</v>
      </c>
    </row>
    <row r="148" spans="1:18" s="12" customFormat="1" hidden="1" x14ac:dyDescent="0.3">
      <c r="A148" s="485"/>
      <c r="B148" s="13">
        <v>139</v>
      </c>
      <c r="C148" s="194"/>
      <c r="D148" s="194"/>
      <c r="E148" s="198"/>
      <c r="F148" s="194"/>
      <c r="G148" s="405"/>
      <c r="H148" s="195"/>
      <c r="I148" s="97"/>
      <c r="J148" s="97"/>
      <c r="K148" s="298"/>
      <c r="L148" s="97"/>
      <c r="M148" s="97"/>
      <c r="N148" s="196"/>
      <c r="O148" s="197"/>
      <c r="P148" s="197"/>
      <c r="Q148" s="447"/>
      <c r="R148" s="306" t="str">
        <f t="shared" si="2"/>
        <v>0</v>
      </c>
    </row>
    <row r="149" spans="1:18" s="12" customFormat="1" hidden="1" x14ac:dyDescent="0.3">
      <c r="A149" s="485"/>
      <c r="B149" s="13">
        <v>140</v>
      </c>
      <c r="C149" s="194"/>
      <c r="D149" s="194"/>
      <c r="E149" s="198"/>
      <c r="F149" s="194"/>
      <c r="G149" s="405"/>
      <c r="H149" s="195"/>
      <c r="I149" s="97"/>
      <c r="J149" s="97"/>
      <c r="K149" s="298"/>
      <c r="L149" s="97"/>
      <c r="M149" s="97"/>
      <c r="N149" s="196"/>
      <c r="O149" s="197"/>
      <c r="P149" s="197"/>
      <c r="Q149" s="447"/>
      <c r="R149" s="306" t="str">
        <f t="shared" si="2"/>
        <v>0</v>
      </c>
    </row>
    <row r="150" spans="1:18" s="12" customFormat="1" hidden="1" x14ac:dyDescent="0.3">
      <c r="A150" s="485"/>
      <c r="B150" s="13">
        <v>141</v>
      </c>
      <c r="C150" s="194"/>
      <c r="D150" s="194"/>
      <c r="E150" s="198"/>
      <c r="F150" s="194"/>
      <c r="G150" s="405"/>
      <c r="H150" s="195"/>
      <c r="I150" s="97"/>
      <c r="J150" s="97"/>
      <c r="K150" s="298"/>
      <c r="L150" s="97"/>
      <c r="M150" s="97"/>
      <c r="N150" s="196"/>
      <c r="O150" s="197"/>
      <c r="P150" s="197"/>
      <c r="Q150" s="447"/>
      <c r="R150" s="306" t="str">
        <f t="shared" si="2"/>
        <v>0</v>
      </c>
    </row>
    <row r="151" spans="1:18" s="12" customFormat="1" hidden="1" x14ac:dyDescent="0.3">
      <c r="A151" s="485"/>
      <c r="B151" s="13">
        <v>142</v>
      </c>
      <c r="C151" s="194"/>
      <c r="D151" s="194"/>
      <c r="E151" s="198"/>
      <c r="F151" s="194"/>
      <c r="G151" s="405"/>
      <c r="H151" s="195"/>
      <c r="I151" s="97"/>
      <c r="J151" s="97"/>
      <c r="K151" s="298"/>
      <c r="L151" s="97"/>
      <c r="M151" s="97"/>
      <c r="N151" s="196"/>
      <c r="O151" s="197"/>
      <c r="P151" s="197"/>
      <c r="Q151" s="447"/>
      <c r="R151" s="306" t="str">
        <f t="shared" si="2"/>
        <v>0</v>
      </c>
    </row>
    <row r="152" spans="1:18" s="12" customFormat="1" hidden="1" x14ac:dyDescent="0.3">
      <c r="A152" s="485"/>
      <c r="B152" s="13">
        <v>143</v>
      </c>
      <c r="C152" s="194"/>
      <c r="D152" s="194"/>
      <c r="E152" s="198"/>
      <c r="F152" s="194"/>
      <c r="G152" s="405"/>
      <c r="H152" s="195"/>
      <c r="I152" s="97"/>
      <c r="J152" s="97"/>
      <c r="K152" s="298"/>
      <c r="L152" s="97"/>
      <c r="M152" s="97"/>
      <c r="N152" s="196"/>
      <c r="O152" s="197"/>
      <c r="P152" s="197"/>
      <c r="Q152" s="447"/>
      <c r="R152" s="306" t="str">
        <f t="shared" si="2"/>
        <v>0</v>
      </c>
    </row>
    <row r="153" spans="1:18" s="12" customFormat="1" hidden="1" x14ac:dyDescent="0.3">
      <c r="A153" s="485"/>
      <c r="B153" s="13">
        <v>144</v>
      </c>
      <c r="C153" s="194"/>
      <c r="D153" s="194"/>
      <c r="E153" s="198"/>
      <c r="F153" s="194"/>
      <c r="G153" s="405"/>
      <c r="H153" s="195"/>
      <c r="I153" s="97"/>
      <c r="J153" s="97"/>
      <c r="K153" s="298"/>
      <c r="L153" s="97"/>
      <c r="M153" s="97"/>
      <c r="N153" s="196"/>
      <c r="O153" s="197"/>
      <c r="P153" s="197"/>
      <c r="Q153" s="447"/>
      <c r="R153" s="306" t="str">
        <f t="shared" si="2"/>
        <v>0</v>
      </c>
    </row>
    <row r="154" spans="1:18" s="12" customFormat="1" hidden="1" x14ac:dyDescent="0.3">
      <c r="A154" s="485"/>
      <c r="B154" s="13">
        <v>145</v>
      </c>
      <c r="C154" s="194"/>
      <c r="D154" s="194"/>
      <c r="E154" s="198"/>
      <c r="F154" s="194"/>
      <c r="G154" s="405"/>
      <c r="H154" s="195"/>
      <c r="I154" s="97"/>
      <c r="J154" s="97"/>
      <c r="K154" s="298"/>
      <c r="L154" s="97"/>
      <c r="M154" s="97"/>
      <c r="N154" s="196"/>
      <c r="O154" s="197"/>
      <c r="P154" s="197"/>
      <c r="Q154" s="447"/>
      <c r="R154" s="306" t="str">
        <f t="shared" si="2"/>
        <v>0</v>
      </c>
    </row>
    <row r="155" spans="1:18" s="12" customFormat="1" hidden="1" x14ac:dyDescent="0.3">
      <c r="A155" s="485"/>
      <c r="B155" s="13">
        <v>146</v>
      </c>
      <c r="C155" s="194"/>
      <c r="D155" s="194"/>
      <c r="E155" s="198"/>
      <c r="F155" s="194"/>
      <c r="G155" s="405"/>
      <c r="H155" s="195"/>
      <c r="I155" s="97"/>
      <c r="J155" s="97"/>
      <c r="K155" s="298"/>
      <c r="L155" s="97"/>
      <c r="M155" s="97"/>
      <c r="N155" s="196"/>
      <c r="O155" s="197"/>
      <c r="P155" s="197"/>
      <c r="Q155" s="447"/>
      <c r="R155" s="306" t="str">
        <f t="shared" si="2"/>
        <v>0</v>
      </c>
    </row>
    <row r="156" spans="1:18" s="12" customFormat="1" hidden="1" x14ac:dyDescent="0.3">
      <c r="A156" s="485"/>
      <c r="B156" s="13">
        <v>147</v>
      </c>
      <c r="C156" s="194"/>
      <c r="D156" s="194"/>
      <c r="E156" s="198"/>
      <c r="F156" s="194"/>
      <c r="G156" s="405"/>
      <c r="H156" s="195"/>
      <c r="I156" s="97"/>
      <c r="J156" s="97"/>
      <c r="K156" s="298"/>
      <c r="L156" s="97"/>
      <c r="M156" s="97"/>
      <c r="N156" s="196"/>
      <c r="O156" s="197"/>
      <c r="P156" s="197"/>
      <c r="Q156" s="447"/>
      <c r="R156" s="306" t="str">
        <f t="shared" si="2"/>
        <v>0</v>
      </c>
    </row>
    <row r="157" spans="1:18" s="12" customFormat="1" hidden="1" x14ac:dyDescent="0.3">
      <c r="A157" s="485"/>
      <c r="B157" s="13">
        <v>148</v>
      </c>
      <c r="C157" s="194"/>
      <c r="D157" s="194"/>
      <c r="E157" s="198"/>
      <c r="F157" s="194"/>
      <c r="G157" s="405"/>
      <c r="H157" s="195"/>
      <c r="I157" s="97"/>
      <c r="J157" s="97"/>
      <c r="K157" s="298"/>
      <c r="L157" s="97"/>
      <c r="M157" s="97"/>
      <c r="N157" s="196"/>
      <c r="O157" s="197"/>
      <c r="P157" s="197"/>
      <c r="Q157" s="447"/>
      <c r="R157" s="306" t="str">
        <f t="shared" si="2"/>
        <v>0</v>
      </c>
    </row>
    <row r="158" spans="1:18" s="12" customFormat="1" hidden="1" x14ac:dyDescent="0.3">
      <c r="A158" s="485"/>
      <c r="B158" s="13">
        <v>149</v>
      </c>
      <c r="C158" s="194"/>
      <c r="D158" s="194"/>
      <c r="E158" s="198"/>
      <c r="F158" s="194"/>
      <c r="G158" s="405"/>
      <c r="H158" s="195"/>
      <c r="I158" s="97"/>
      <c r="J158" s="97"/>
      <c r="K158" s="298"/>
      <c r="L158" s="97"/>
      <c r="M158" s="97"/>
      <c r="N158" s="196"/>
      <c r="O158" s="197"/>
      <c r="P158" s="197"/>
      <c r="Q158" s="447"/>
      <c r="R158" s="306" t="str">
        <f t="shared" si="2"/>
        <v>0</v>
      </c>
    </row>
    <row r="159" spans="1:18" s="12" customFormat="1" hidden="1" x14ac:dyDescent="0.3">
      <c r="A159" s="485"/>
      <c r="B159" s="13">
        <v>150</v>
      </c>
      <c r="C159" s="194"/>
      <c r="D159" s="194"/>
      <c r="E159" s="198"/>
      <c r="F159" s="194"/>
      <c r="G159" s="405"/>
      <c r="H159" s="195"/>
      <c r="I159" s="97"/>
      <c r="J159" s="97"/>
      <c r="K159" s="298"/>
      <c r="L159" s="97"/>
      <c r="M159" s="97"/>
      <c r="N159" s="196"/>
      <c r="O159" s="197"/>
      <c r="P159" s="197"/>
      <c r="Q159" s="447"/>
      <c r="R159" s="306" t="str">
        <f t="shared" si="2"/>
        <v>0</v>
      </c>
    </row>
    <row r="160" spans="1:18" s="12" customFormat="1" hidden="1" x14ac:dyDescent="0.3">
      <c r="A160" s="485"/>
      <c r="B160" s="13">
        <v>151</v>
      </c>
      <c r="C160" s="194"/>
      <c r="D160" s="194"/>
      <c r="E160" s="198"/>
      <c r="F160" s="194"/>
      <c r="G160" s="405"/>
      <c r="H160" s="195"/>
      <c r="I160" s="97"/>
      <c r="J160" s="97"/>
      <c r="K160" s="298"/>
      <c r="L160" s="97"/>
      <c r="M160" s="97"/>
      <c r="N160" s="196"/>
      <c r="O160" s="197"/>
      <c r="P160" s="197"/>
      <c r="Q160" s="447"/>
      <c r="R160" s="306" t="str">
        <f t="shared" si="2"/>
        <v>0</v>
      </c>
    </row>
    <row r="161" spans="1:18" s="12" customFormat="1" hidden="1" x14ac:dyDescent="0.3">
      <c r="A161" s="485"/>
      <c r="B161" s="13">
        <v>152</v>
      </c>
      <c r="C161" s="194"/>
      <c r="D161" s="194"/>
      <c r="E161" s="198"/>
      <c r="F161" s="194"/>
      <c r="G161" s="405"/>
      <c r="H161" s="195"/>
      <c r="I161" s="97"/>
      <c r="J161" s="97"/>
      <c r="K161" s="298"/>
      <c r="L161" s="97"/>
      <c r="M161" s="97"/>
      <c r="N161" s="196"/>
      <c r="O161" s="197"/>
      <c r="P161" s="197"/>
      <c r="Q161" s="447"/>
      <c r="R161" s="306" t="str">
        <f t="shared" si="2"/>
        <v>0</v>
      </c>
    </row>
    <row r="162" spans="1:18" s="12" customFormat="1" hidden="1" x14ac:dyDescent="0.3">
      <c r="A162" s="485"/>
      <c r="B162" s="13">
        <v>153</v>
      </c>
      <c r="C162" s="194"/>
      <c r="D162" s="194"/>
      <c r="E162" s="198"/>
      <c r="F162" s="194"/>
      <c r="G162" s="405"/>
      <c r="H162" s="195"/>
      <c r="I162" s="97"/>
      <c r="J162" s="97"/>
      <c r="K162" s="298"/>
      <c r="L162" s="97"/>
      <c r="M162" s="97"/>
      <c r="N162" s="196"/>
      <c r="O162" s="197"/>
      <c r="P162" s="197"/>
      <c r="Q162" s="447"/>
      <c r="R162" s="306" t="str">
        <f t="shared" si="2"/>
        <v>0</v>
      </c>
    </row>
    <row r="163" spans="1:18" s="12" customFormat="1" hidden="1" x14ac:dyDescent="0.3">
      <c r="A163" s="485"/>
      <c r="B163" s="13">
        <v>154</v>
      </c>
      <c r="C163" s="194"/>
      <c r="D163" s="194"/>
      <c r="E163" s="198"/>
      <c r="F163" s="194"/>
      <c r="G163" s="405"/>
      <c r="H163" s="195"/>
      <c r="I163" s="97"/>
      <c r="J163" s="97"/>
      <c r="K163" s="298"/>
      <c r="L163" s="97"/>
      <c r="M163" s="97"/>
      <c r="N163" s="196"/>
      <c r="O163" s="197"/>
      <c r="P163" s="197"/>
      <c r="Q163" s="447"/>
      <c r="R163" s="306" t="str">
        <f t="shared" si="2"/>
        <v>0</v>
      </c>
    </row>
    <row r="164" spans="1:18" s="12" customFormat="1" hidden="1" x14ac:dyDescent="0.3">
      <c r="A164" s="485"/>
      <c r="B164" s="13">
        <v>155</v>
      </c>
      <c r="C164" s="194"/>
      <c r="D164" s="194"/>
      <c r="E164" s="198"/>
      <c r="F164" s="194"/>
      <c r="G164" s="405"/>
      <c r="H164" s="195"/>
      <c r="I164" s="97"/>
      <c r="J164" s="97"/>
      <c r="K164" s="298"/>
      <c r="L164" s="97"/>
      <c r="M164" s="97"/>
      <c r="N164" s="196"/>
      <c r="O164" s="197"/>
      <c r="P164" s="197"/>
      <c r="Q164" s="447"/>
      <c r="R164" s="306" t="str">
        <f t="shared" si="1"/>
        <v>0</v>
      </c>
    </row>
    <row r="165" spans="1:18" s="12" customFormat="1" hidden="1" x14ac:dyDescent="0.3">
      <c r="A165" s="485"/>
      <c r="B165" s="13">
        <v>156</v>
      </c>
      <c r="C165" s="194"/>
      <c r="D165" s="194"/>
      <c r="E165" s="198"/>
      <c r="F165" s="194"/>
      <c r="G165" s="405"/>
      <c r="H165" s="195"/>
      <c r="I165" s="97"/>
      <c r="J165" s="97"/>
      <c r="K165" s="298"/>
      <c r="L165" s="97"/>
      <c r="M165" s="97"/>
      <c r="N165" s="196"/>
      <c r="O165" s="197"/>
      <c r="P165" s="197"/>
      <c r="Q165" s="447"/>
      <c r="R165" s="306" t="str">
        <f t="shared" si="1"/>
        <v>0</v>
      </c>
    </row>
    <row r="166" spans="1:18" s="12" customFormat="1" hidden="1" x14ac:dyDescent="0.3">
      <c r="A166" s="485"/>
      <c r="B166" s="13">
        <v>157</v>
      </c>
      <c r="C166" s="194"/>
      <c r="D166" s="194"/>
      <c r="E166" s="198"/>
      <c r="F166" s="194"/>
      <c r="G166" s="405"/>
      <c r="H166" s="195"/>
      <c r="I166" s="97"/>
      <c r="J166" s="97"/>
      <c r="K166" s="298"/>
      <c r="L166" s="97"/>
      <c r="M166" s="97"/>
      <c r="N166" s="196"/>
      <c r="O166" s="197"/>
      <c r="P166" s="197"/>
      <c r="Q166" s="447"/>
      <c r="R166" s="306" t="str">
        <f t="shared" si="1"/>
        <v>0</v>
      </c>
    </row>
    <row r="167" spans="1:18" s="12" customFormat="1" hidden="1" x14ac:dyDescent="0.3">
      <c r="A167" s="485"/>
      <c r="B167" s="13">
        <v>158</v>
      </c>
      <c r="C167" s="194"/>
      <c r="D167" s="194"/>
      <c r="E167" s="198"/>
      <c r="F167" s="194"/>
      <c r="G167" s="405"/>
      <c r="H167" s="195"/>
      <c r="I167" s="97"/>
      <c r="J167" s="97"/>
      <c r="K167" s="298"/>
      <c r="L167" s="97"/>
      <c r="M167" s="97"/>
      <c r="N167" s="196"/>
      <c r="O167" s="197"/>
      <c r="P167" s="197"/>
      <c r="Q167" s="447"/>
      <c r="R167" s="306" t="str">
        <f t="shared" si="1"/>
        <v>0</v>
      </c>
    </row>
    <row r="168" spans="1:18" s="12" customFormat="1" hidden="1" x14ac:dyDescent="0.3">
      <c r="A168" s="485"/>
      <c r="B168" s="13">
        <v>159</v>
      </c>
      <c r="C168" s="194"/>
      <c r="D168" s="194"/>
      <c r="E168" s="198"/>
      <c r="F168" s="194"/>
      <c r="G168" s="405"/>
      <c r="H168" s="195"/>
      <c r="I168" s="97"/>
      <c r="J168" s="97"/>
      <c r="K168" s="298"/>
      <c r="L168" s="97"/>
      <c r="M168" s="97"/>
      <c r="N168" s="196"/>
      <c r="O168" s="197"/>
      <c r="P168" s="197"/>
      <c r="Q168" s="447"/>
      <c r="R168" s="306" t="str">
        <f t="shared" si="1"/>
        <v>0</v>
      </c>
    </row>
    <row r="169" spans="1:18" s="12" customFormat="1" hidden="1" x14ac:dyDescent="0.3">
      <c r="A169" s="485"/>
      <c r="B169" s="13">
        <v>160</v>
      </c>
      <c r="C169" s="194"/>
      <c r="D169" s="194"/>
      <c r="E169" s="198"/>
      <c r="F169" s="194"/>
      <c r="G169" s="405"/>
      <c r="H169" s="195"/>
      <c r="I169" s="97"/>
      <c r="J169" s="97"/>
      <c r="K169" s="298"/>
      <c r="L169" s="97"/>
      <c r="M169" s="97"/>
      <c r="N169" s="196"/>
      <c r="O169" s="197"/>
      <c r="P169" s="197"/>
      <c r="Q169" s="447"/>
      <c r="R169" s="306" t="str">
        <f t="shared" ref="R169:R219" si="3">IF(K169="ja",P169,"0")</f>
        <v>0</v>
      </c>
    </row>
    <row r="170" spans="1:18" s="12" customFormat="1" hidden="1" x14ac:dyDescent="0.3">
      <c r="A170" s="485"/>
      <c r="B170" s="13">
        <v>161</v>
      </c>
      <c r="C170" s="194"/>
      <c r="D170" s="194"/>
      <c r="E170" s="198"/>
      <c r="F170" s="194"/>
      <c r="G170" s="405"/>
      <c r="H170" s="195"/>
      <c r="I170" s="97"/>
      <c r="J170" s="97"/>
      <c r="K170" s="298"/>
      <c r="L170" s="97"/>
      <c r="M170" s="97"/>
      <c r="N170" s="196"/>
      <c r="O170" s="197"/>
      <c r="P170" s="197"/>
      <c r="Q170" s="447"/>
      <c r="R170" s="306" t="str">
        <f t="shared" si="3"/>
        <v>0</v>
      </c>
    </row>
    <row r="171" spans="1:18" s="12" customFormat="1" hidden="1" x14ac:dyDescent="0.3">
      <c r="A171" s="485"/>
      <c r="B171" s="13">
        <v>162</v>
      </c>
      <c r="C171" s="194"/>
      <c r="D171" s="194"/>
      <c r="E171" s="198"/>
      <c r="F171" s="194"/>
      <c r="G171" s="405"/>
      <c r="H171" s="195"/>
      <c r="I171" s="97"/>
      <c r="J171" s="97"/>
      <c r="K171" s="298"/>
      <c r="L171" s="97"/>
      <c r="M171" s="97"/>
      <c r="N171" s="196"/>
      <c r="O171" s="197"/>
      <c r="P171" s="197"/>
      <c r="Q171" s="447"/>
      <c r="R171" s="306" t="str">
        <f t="shared" si="3"/>
        <v>0</v>
      </c>
    </row>
    <row r="172" spans="1:18" s="12" customFormat="1" hidden="1" x14ac:dyDescent="0.3">
      <c r="A172" s="485"/>
      <c r="B172" s="13">
        <v>163</v>
      </c>
      <c r="C172" s="194"/>
      <c r="D172" s="194"/>
      <c r="E172" s="198"/>
      <c r="F172" s="194"/>
      <c r="G172" s="405"/>
      <c r="H172" s="195"/>
      <c r="I172" s="97"/>
      <c r="J172" s="97"/>
      <c r="K172" s="298"/>
      <c r="L172" s="97"/>
      <c r="M172" s="97"/>
      <c r="N172" s="196"/>
      <c r="O172" s="197"/>
      <c r="P172" s="197"/>
      <c r="Q172" s="447"/>
      <c r="R172" s="306" t="str">
        <f t="shared" si="3"/>
        <v>0</v>
      </c>
    </row>
    <row r="173" spans="1:18" s="12" customFormat="1" hidden="1" x14ac:dyDescent="0.3">
      <c r="A173" s="485"/>
      <c r="B173" s="13">
        <v>164</v>
      </c>
      <c r="C173" s="194"/>
      <c r="D173" s="194"/>
      <c r="E173" s="198"/>
      <c r="F173" s="194"/>
      <c r="G173" s="405"/>
      <c r="H173" s="195"/>
      <c r="I173" s="97"/>
      <c r="J173" s="97"/>
      <c r="K173" s="298"/>
      <c r="L173" s="97"/>
      <c r="M173" s="97"/>
      <c r="N173" s="196"/>
      <c r="O173" s="197"/>
      <c r="P173" s="197"/>
      <c r="Q173" s="447"/>
      <c r="R173" s="306" t="str">
        <f t="shared" si="3"/>
        <v>0</v>
      </c>
    </row>
    <row r="174" spans="1:18" s="12" customFormat="1" hidden="1" x14ac:dyDescent="0.3">
      <c r="A174" s="485"/>
      <c r="B174" s="13">
        <v>165</v>
      </c>
      <c r="C174" s="194"/>
      <c r="D174" s="194"/>
      <c r="E174" s="198"/>
      <c r="F174" s="194"/>
      <c r="G174" s="405"/>
      <c r="H174" s="195"/>
      <c r="I174" s="97"/>
      <c r="J174" s="97"/>
      <c r="K174" s="298"/>
      <c r="L174" s="97"/>
      <c r="M174" s="97"/>
      <c r="N174" s="196"/>
      <c r="O174" s="197"/>
      <c r="P174" s="197"/>
      <c r="Q174" s="447"/>
      <c r="R174" s="306" t="str">
        <f t="shared" si="3"/>
        <v>0</v>
      </c>
    </row>
    <row r="175" spans="1:18" s="12" customFormat="1" hidden="1" x14ac:dyDescent="0.3">
      <c r="A175" s="485"/>
      <c r="B175" s="13">
        <v>166</v>
      </c>
      <c r="C175" s="194"/>
      <c r="D175" s="194"/>
      <c r="E175" s="198"/>
      <c r="F175" s="194"/>
      <c r="G175" s="405"/>
      <c r="H175" s="195"/>
      <c r="I175" s="97"/>
      <c r="J175" s="97"/>
      <c r="K175" s="298"/>
      <c r="L175" s="97"/>
      <c r="M175" s="97"/>
      <c r="N175" s="196"/>
      <c r="O175" s="197"/>
      <c r="P175" s="197"/>
      <c r="Q175" s="447"/>
      <c r="R175" s="306" t="str">
        <f t="shared" si="3"/>
        <v>0</v>
      </c>
    </row>
    <row r="176" spans="1:18" s="12" customFormat="1" hidden="1" x14ac:dyDescent="0.3">
      <c r="A176" s="485"/>
      <c r="B176" s="13">
        <v>167</v>
      </c>
      <c r="C176" s="194"/>
      <c r="D176" s="194"/>
      <c r="E176" s="198"/>
      <c r="F176" s="194"/>
      <c r="G176" s="405"/>
      <c r="H176" s="195"/>
      <c r="I176" s="97"/>
      <c r="J176" s="97"/>
      <c r="K176" s="298"/>
      <c r="L176" s="97"/>
      <c r="M176" s="97"/>
      <c r="N176" s="196"/>
      <c r="O176" s="197"/>
      <c r="P176" s="197"/>
      <c r="Q176" s="447"/>
      <c r="R176" s="306" t="str">
        <f t="shared" si="3"/>
        <v>0</v>
      </c>
    </row>
    <row r="177" spans="1:18" s="12" customFormat="1" hidden="1" x14ac:dyDescent="0.3">
      <c r="A177" s="485"/>
      <c r="B177" s="13">
        <v>168</v>
      </c>
      <c r="C177" s="194"/>
      <c r="D177" s="194"/>
      <c r="E177" s="198"/>
      <c r="F177" s="194"/>
      <c r="G177" s="405"/>
      <c r="H177" s="195"/>
      <c r="I177" s="97"/>
      <c r="J177" s="97"/>
      <c r="K177" s="298"/>
      <c r="L177" s="97"/>
      <c r="M177" s="97"/>
      <c r="N177" s="196"/>
      <c r="O177" s="197"/>
      <c r="P177" s="197"/>
      <c r="Q177" s="447"/>
      <c r="R177" s="306" t="str">
        <f t="shared" si="3"/>
        <v>0</v>
      </c>
    </row>
    <row r="178" spans="1:18" s="12" customFormat="1" hidden="1" x14ac:dyDescent="0.3">
      <c r="A178" s="485"/>
      <c r="B178" s="13">
        <v>169</v>
      </c>
      <c r="C178" s="194"/>
      <c r="D178" s="194"/>
      <c r="E178" s="198"/>
      <c r="F178" s="194"/>
      <c r="G178" s="405"/>
      <c r="H178" s="195"/>
      <c r="I178" s="97"/>
      <c r="J178" s="97"/>
      <c r="K178" s="298"/>
      <c r="L178" s="97"/>
      <c r="M178" s="97"/>
      <c r="N178" s="196"/>
      <c r="O178" s="197"/>
      <c r="P178" s="197"/>
      <c r="Q178" s="447"/>
      <c r="R178" s="306" t="str">
        <f t="shared" si="3"/>
        <v>0</v>
      </c>
    </row>
    <row r="179" spans="1:18" s="12" customFormat="1" hidden="1" x14ac:dyDescent="0.3">
      <c r="A179" s="485"/>
      <c r="B179" s="13">
        <v>170</v>
      </c>
      <c r="C179" s="194"/>
      <c r="D179" s="194"/>
      <c r="E179" s="198"/>
      <c r="F179" s="194"/>
      <c r="G179" s="405"/>
      <c r="H179" s="195"/>
      <c r="I179" s="97"/>
      <c r="J179" s="97"/>
      <c r="K179" s="298"/>
      <c r="L179" s="97"/>
      <c r="M179" s="97"/>
      <c r="N179" s="196"/>
      <c r="O179" s="197"/>
      <c r="P179" s="197"/>
      <c r="Q179" s="447"/>
      <c r="R179" s="306" t="str">
        <f t="shared" si="3"/>
        <v>0</v>
      </c>
    </row>
    <row r="180" spans="1:18" s="12" customFormat="1" hidden="1" x14ac:dyDescent="0.3">
      <c r="A180" s="485"/>
      <c r="B180" s="13">
        <v>171</v>
      </c>
      <c r="C180" s="194"/>
      <c r="D180" s="194"/>
      <c r="E180" s="198"/>
      <c r="F180" s="194"/>
      <c r="G180" s="405"/>
      <c r="H180" s="195"/>
      <c r="I180" s="97"/>
      <c r="J180" s="97"/>
      <c r="K180" s="298"/>
      <c r="L180" s="97"/>
      <c r="M180" s="97"/>
      <c r="N180" s="196"/>
      <c r="O180" s="197"/>
      <c r="P180" s="197"/>
      <c r="Q180" s="447"/>
      <c r="R180" s="306" t="str">
        <f t="shared" si="3"/>
        <v>0</v>
      </c>
    </row>
    <row r="181" spans="1:18" s="12" customFormat="1" hidden="1" x14ac:dyDescent="0.3">
      <c r="A181" s="485"/>
      <c r="B181" s="13">
        <v>172</v>
      </c>
      <c r="C181" s="194"/>
      <c r="D181" s="194"/>
      <c r="E181" s="198"/>
      <c r="F181" s="194"/>
      <c r="G181" s="405"/>
      <c r="H181" s="195"/>
      <c r="I181" s="97"/>
      <c r="J181" s="97"/>
      <c r="K181" s="298"/>
      <c r="L181" s="97"/>
      <c r="M181" s="97"/>
      <c r="N181" s="196"/>
      <c r="O181" s="197"/>
      <c r="P181" s="197"/>
      <c r="Q181" s="447"/>
      <c r="R181" s="306" t="str">
        <f t="shared" si="3"/>
        <v>0</v>
      </c>
    </row>
    <row r="182" spans="1:18" s="12" customFormat="1" hidden="1" x14ac:dyDescent="0.3">
      <c r="A182" s="485"/>
      <c r="B182" s="13">
        <v>173</v>
      </c>
      <c r="C182" s="194"/>
      <c r="D182" s="194"/>
      <c r="E182" s="198"/>
      <c r="F182" s="194"/>
      <c r="G182" s="405"/>
      <c r="H182" s="195"/>
      <c r="I182" s="97"/>
      <c r="J182" s="97"/>
      <c r="K182" s="298"/>
      <c r="L182" s="97"/>
      <c r="M182" s="97"/>
      <c r="N182" s="196"/>
      <c r="O182" s="197"/>
      <c r="P182" s="197"/>
      <c r="Q182" s="447"/>
      <c r="R182" s="306" t="str">
        <f t="shared" si="3"/>
        <v>0</v>
      </c>
    </row>
    <row r="183" spans="1:18" s="12" customFormat="1" hidden="1" x14ac:dyDescent="0.3">
      <c r="A183" s="485"/>
      <c r="B183" s="13">
        <v>174</v>
      </c>
      <c r="C183" s="194"/>
      <c r="D183" s="194"/>
      <c r="E183" s="198"/>
      <c r="F183" s="194"/>
      <c r="G183" s="405"/>
      <c r="H183" s="195"/>
      <c r="I183" s="97"/>
      <c r="J183" s="97"/>
      <c r="K183" s="298"/>
      <c r="L183" s="97"/>
      <c r="M183" s="97"/>
      <c r="N183" s="196"/>
      <c r="O183" s="197"/>
      <c r="P183" s="197"/>
      <c r="Q183" s="447"/>
      <c r="R183" s="306" t="str">
        <f t="shared" si="3"/>
        <v>0</v>
      </c>
    </row>
    <row r="184" spans="1:18" s="12" customFormat="1" hidden="1" x14ac:dyDescent="0.3">
      <c r="A184" s="485"/>
      <c r="B184" s="13">
        <v>175</v>
      </c>
      <c r="C184" s="194"/>
      <c r="D184" s="194"/>
      <c r="E184" s="198"/>
      <c r="F184" s="194"/>
      <c r="G184" s="405"/>
      <c r="H184" s="195"/>
      <c r="I184" s="97"/>
      <c r="J184" s="97"/>
      <c r="K184" s="298"/>
      <c r="L184" s="97"/>
      <c r="M184" s="97"/>
      <c r="N184" s="196"/>
      <c r="O184" s="197"/>
      <c r="P184" s="197"/>
      <c r="Q184" s="447"/>
      <c r="R184" s="306" t="str">
        <f t="shared" si="3"/>
        <v>0</v>
      </c>
    </row>
    <row r="185" spans="1:18" s="12" customFormat="1" hidden="1" x14ac:dyDescent="0.3">
      <c r="A185" s="485"/>
      <c r="B185" s="13">
        <v>176</v>
      </c>
      <c r="C185" s="194"/>
      <c r="D185" s="194"/>
      <c r="E185" s="198"/>
      <c r="F185" s="194"/>
      <c r="G185" s="405"/>
      <c r="H185" s="195"/>
      <c r="I185" s="97"/>
      <c r="J185" s="97"/>
      <c r="K185" s="298"/>
      <c r="L185" s="97"/>
      <c r="M185" s="97"/>
      <c r="N185" s="196"/>
      <c r="O185" s="197"/>
      <c r="P185" s="197"/>
      <c r="Q185" s="447"/>
      <c r="R185" s="306" t="str">
        <f t="shared" si="3"/>
        <v>0</v>
      </c>
    </row>
    <row r="186" spans="1:18" s="12" customFormat="1" hidden="1" x14ac:dyDescent="0.3">
      <c r="A186" s="485"/>
      <c r="B186" s="13">
        <v>177</v>
      </c>
      <c r="C186" s="194"/>
      <c r="D186" s="194"/>
      <c r="E186" s="198"/>
      <c r="F186" s="194"/>
      <c r="G186" s="405"/>
      <c r="H186" s="195"/>
      <c r="I186" s="97"/>
      <c r="J186" s="97"/>
      <c r="K186" s="298"/>
      <c r="L186" s="97"/>
      <c r="M186" s="97"/>
      <c r="N186" s="196"/>
      <c r="O186" s="197"/>
      <c r="P186" s="197"/>
      <c r="Q186" s="447"/>
      <c r="R186" s="306" t="str">
        <f t="shared" si="3"/>
        <v>0</v>
      </c>
    </row>
    <row r="187" spans="1:18" s="12" customFormat="1" hidden="1" x14ac:dyDescent="0.3">
      <c r="A187" s="485"/>
      <c r="B187" s="13">
        <v>178</v>
      </c>
      <c r="C187" s="194"/>
      <c r="D187" s="194"/>
      <c r="E187" s="198"/>
      <c r="F187" s="194"/>
      <c r="G187" s="405"/>
      <c r="H187" s="195"/>
      <c r="I187" s="97"/>
      <c r="J187" s="97"/>
      <c r="K187" s="298"/>
      <c r="L187" s="97"/>
      <c r="M187" s="97"/>
      <c r="N187" s="196"/>
      <c r="O187" s="197"/>
      <c r="P187" s="197"/>
      <c r="Q187" s="447"/>
      <c r="R187" s="306" t="str">
        <f t="shared" si="3"/>
        <v>0</v>
      </c>
    </row>
    <row r="188" spans="1:18" s="12" customFormat="1" hidden="1" x14ac:dyDescent="0.3">
      <c r="A188" s="485"/>
      <c r="B188" s="13">
        <v>179</v>
      </c>
      <c r="C188" s="194"/>
      <c r="D188" s="194"/>
      <c r="E188" s="198"/>
      <c r="F188" s="194"/>
      <c r="G188" s="405"/>
      <c r="H188" s="195"/>
      <c r="I188" s="97"/>
      <c r="J188" s="97"/>
      <c r="K188" s="298"/>
      <c r="L188" s="97"/>
      <c r="M188" s="97"/>
      <c r="N188" s="196"/>
      <c r="O188" s="197"/>
      <c r="P188" s="197"/>
      <c r="Q188" s="447"/>
      <c r="R188" s="306" t="str">
        <f t="shared" si="3"/>
        <v>0</v>
      </c>
    </row>
    <row r="189" spans="1:18" s="12" customFormat="1" hidden="1" x14ac:dyDescent="0.3">
      <c r="A189" s="485"/>
      <c r="B189" s="13">
        <v>180</v>
      </c>
      <c r="C189" s="194"/>
      <c r="D189" s="194"/>
      <c r="E189" s="198"/>
      <c r="F189" s="194"/>
      <c r="G189" s="405"/>
      <c r="H189" s="195"/>
      <c r="I189" s="97"/>
      <c r="J189" s="97"/>
      <c r="K189" s="298"/>
      <c r="L189" s="97"/>
      <c r="M189" s="97"/>
      <c r="N189" s="196"/>
      <c r="O189" s="197"/>
      <c r="P189" s="197"/>
      <c r="Q189" s="447"/>
      <c r="R189" s="306" t="str">
        <f t="shared" si="3"/>
        <v>0</v>
      </c>
    </row>
    <row r="190" spans="1:18" s="12" customFormat="1" hidden="1" x14ac:dyDescent="0.3">
      <c r="A190" s="485"/>
      <c r="B190" s="13">
        <v>181</v>
      </c>
      <c r="C190" s="194"/>
      <c r="D190" s="194"/>
      <c r="E190" s="198"/>
      <c r="F190" s="194"/>
      <c r="G190" s="405"/>
      <c r="H190" s="195"/>
      <c r="I190" s="97"/>
      <c r="J190" s="97"/>
      <c r="K190" s="298"/>
      <c r="L190" s="97"/>
      <c r="M190" s="97"/>
      <c r="N190" s="196"/>
      <c r="O190" s="197"/>
      <c r="P190" s="197"/>
      <c r="Q190" s="447"/>
      <c r="R190" s="306" t="str">
        <f t="shared" si="3"/>
        <v>0</v>
      </c>
    </row>
    <row r="191" spans="1:18" s="12" customFormat="1" hidden="1" x14ac:dyDescent="0.3">
      <c r="A191" s="485"/>
      <c r="B191" s="13">
        <v>182</v>
      </c>
      <c r="C191" s="194"/>
      <c r="D191" s="194"/>
      <c r="E191" s="198"/>
      <c r="F191" s="194"/>
      <c r="G191" s="405"/>
      <c r="H191" s="195"/>
      <c r="I191" s="97"/>
      <c r="J191" s="97"/>
      <c r="K191" s="298"/>
      <c r="L191" s="97"/>
      <c r="M191" s="97"/>
      <c r="N191" s="196"/>
      <c r="O191" s="197"/>
      <c r="P191" s="197"/>
      <c r="Q191" s="447"/>
      <c r="R191" s="306" t="str">
        <f t="shared" si="3"/>
        <v>0</v>
      </c>
    </row>
    <row r="192" spans="1:18" s="12" customFormat="1" hidden="1" x14ac:dyDescent="0.3">
      <c r="A192" s="485"/>
      <c r="B192" s="13">
        <v>183</v>
      </c>
      <c r="C192" s="194"/>
      <c r="D192" s="194"/>
      <c r="E192" s="198"/>
      <c r="F192" s="194"/>
      <c r="G192" s="405"/>
      <c r="H192" s="195"/>
      <c r="I192" s="97"/>
      <c r="J192" s="97"/>
      <c r="K192" s="298"/>
      <c r="L192" s="97"/>
      <c r="M192" s="97"/>
      <c r="N192" s="196"/>
      <c r="O192" s="197"/>
      <c r="P192" s="197"/>
      <c r="Q192" s="447"/>
      <c r="R192" s="306" t="str">
        <f t="shared" si="3"/>
        <v>0</v>
      </c>
    </row>
    <row r="193" spans="1:18" s="12" customFormat="1" hidden="1" x14ac:dyDescent="0.3">
      <c r="A193" s="485"/>
      <c r="B193" s="13">
        <v>184</v>
      </c>
      <c r="C193" s="194"/>
      <c r="D193" s="194"/>
      <c r="E193" s="198"/>
      <c r="F193" s="194"/>
      <c r="G193" s="405"/>
      <c r="H193" s="195"/>
      <c r="I193" s="97"/>
      <c r="J193" s="97"/>
      <c r="K193" s="298"/>
      <c r="L193" s="97"/>
      <c r="M193" s="97"/>
      <c r="N193" s="196"/>
      <c r="O193" s="197"/>
      <c r="P193" s="197"/>
      <c r="Q193" s="447"/>
      <c r="R193" s="306" t="str">
        <f t="shared" si="3"/>
        <v>0</v>
      </c>
    </row>
    <row r="194" spans="1:18" s="12" customFormat="1" hidden="1" x14ac:dyDescent="0.3">
      <c r="A194" s="485"/>
      <c r="B194" s="13">
        <v>185</v>
      </c>
      <c r="C194" s="194"/>
      <c r="D194" s="194"/>
      <c r="E194" s="198"/>
      <c r="F194" s="194"/>
      <c r="G194" s="405"/>
      <c r="H194" s="195"/>
      <c r="I194" s="97"/>
      <c r="J194" s="97"/>
      <c r="K194" s="298"/>
      <c r="L194" s="97"/>
      <c r="M194" s="97"/>
      <c r="N194" s="196"/>
      <c r="O194" s="197"/>
      <c r="P194" s="197"/>
      <c r="Q194" s="447"/>
      <c r="R194" s="306" t="str">
        <f t="shared" si="3"/>
        <v>0</v>
      </c>
    </row>
    <row r="195" spans="1:18" s="12" customFormat="1" hidden="1" x14ac:dyDescent="0.3">
      <c r="A195" s="485"/>
      <c r="B195" s="13">
        <v>186</v>
      </c>
      <c r="C195" s="194"/>
      <c r="D195" s="194"/>
      <c r="E195" s="198"/>
      <c r="F195" s="194"/>
      <c r="G195" s="405"/>
      <c r="H195" s="195"/>
      <c r="I195" s="97"/>
      <c r="J195" s="97"/>
      <c r="K195" s="298"/>
      <c r="L195" s="97"/>
      <c r="M195" s="97"/>
      <c r="N195" s="196"/>
      <c r="O195" s="197"/>
      <c r="P195" s="197"/>
      <c r="Q195" s="447"/>
      <c r="R195" s="306" t="str">
        <f t="shared" si="3"/>
        <v>0</v>
      </c>
    </row>
    <row r="196" spans="1:18" s="12" customFormat="1" hidden="1" x14ac:dyDescent="0.3">
      <c r="A196" s="485"/>
      <c r="B196" s="13">
        <v>187</v>
      </c>
      <c r="C196" s="194"/>
      <c r="D196" s="194"/>
      <c r="E196" s="198"/>
      <c r="F196" s="194"/>
      <c r="G196" s="405"/>
      <c r="H196" s="195"/>
      <c r="I196" s="97"/>
      <c r="J196" s="97"/>
      <c r="K196" s="298"/>
      <c r="L196" s="97"/>
      <c r="M196" s="97"/>
      <c r="N196" s="196"/>
      <c r="O196" s="197"/>
      <c r="P196" s="197"/>
      <c r="Q196" s="447"/>
      <c r="R196" s="306" t="str">
        <f t="shared" si="3"/>
        <v>0</v>
      </c>
    </row>
    <row r="197" spans="1:18" s="12" customFormat="1" hidden="1" x14ac:dyDescent="0.3">
      <c r="A197" s="485"/>
      <c r="B197" s="13">
        <v>188</v>
      </c>
      <c r="C197" s="194"/>
      <c r="D197" s="194"/>
      <c r="E197" s="198"/>
      <c r="F197" s="194"/>
      <c r="G197" s="405"/>
      <c r="H197" s="195"/>
      <c r="I197" s="97"/>
      <c r="J197" s="97"/>
      <c r="K197" s="298"/>
      <c r="L197" s="97"/>
      <c r="M197" s="97"/>
      <c r="N197" s="196"/>
      <c r="O197" s="197"/>
      <c r="P197" s="197"/>
      <c r="Q197" s="447"/>
      <c r="R197" s="306" t="str">
        <f t="shared" si="3"/>
        <v>0</v>
      </c>
    </row>
    <row r="198" spans="1:18" s="12" customFormat="1" hidden="1" x14ac:dyDescent="0.3">
      <c r="A198" s="485"/>
      <c r="B198" s="13">
        <v>189</v>
      </c>
      <c r="C198" s="194"/>
      <c r="D198" s="194"/>
      <c r="E198" s="198"/>
      <c r="F198" s="194"/>
      <c r="G198" s="405"/>
      <c r="H198" s="195"/>
      <c r="I198" s="97"/>
      <c r="J198" s="97"/>
      <c r="K198" s="298"/>
      <c r="L198" s="97"/>
      <c r="M198" s="97"/>
      <c r="N198" s="196"/>
      <c r="O198" s="197"/>
      <c r="P198" s="197"/>
      <c r="Q198" s="447"/>
      <c r="R198" s="306" t="str">
        <f t="shared" si="3"/>
        <v>0</v>
      </c>
    </row>
    <row r="199" spans="1:18" s="12" customFormat="1" hidden="1" x14ac:dyDescent="0.3">
      <c r="A199" s="485"/>
      <c r="B199" s="13">
        <v>190</v>
      </c>
      <c r="C199" s="194"/>
      <c r="D199" s="194"/>
      <c r="E199" s="198"/>
      <c r="F199" s="194"/>
      <c r="G199" s="405"/>
      <c r="H199" s="195"/>
      <c r="I199" s="97"/>
      <c r="J199" s="97"/>
      <c r="K199" s="298"/>
      <c r="L199" s="97"/>
      <c r="M199" s="97"/>
      <c r="N199" s="196"/>
      <c r="O199" s="197"/>
      <c r="P199" s="197"/>
      <c r="Q199" s="447"/>
      <c r="R199" s="306" t="str">
        <f t="shared" si="3"/>
        <v>0</v>
      </c>
    </row>
    <row r="200" spans="1:18" s="12" customFormat="1" hidden="1" x14ac:dyDescent="0.3">
      <c r="A200" s="485"/>
      <c r="B200" s="13">
        <v>191</v>
      </c>
      <c r="C200" s="194"/>
      <c r="D200" s="194"/>
      <c r="E200" s="198"/>
      <c r="F200" s="194"/>
      <c r="G200" s="405"/>
      <c r="H200" s="195"/>
      <c r="I200" s="97"/>
      <c r="J200" s="97"/>
      <c r="K200" s="298"/>
      <c r="L200" s="97"/>
      <c r="M200" s="97"/>
      <c r="N200" s="196"/>
      <c r="O200" s="197"/>
      <c r="P200" s="197"/>
      <c r="Q200" s="447"/>
      <c r="R200" s="306" t="str">
        <f t="shared" si="3"/>
        <v>0</v>
      </c>
    </row>
    <row r="201" spans="1:18" s="12" customFormat="1" hidden="1" x14ac:dyDescent="0.3">
      <c r="A201" s="485"/>
      <c r="B201" s="13">
        <v>192</v>
      </c>
      <c r="C201" s="194"/>
      <c r="D201" s="194"/>
      <c r="E201" s="198"/>
      <c r="F201" s="194"/>
      <c r="G201" s="405"/>
      <c r="H201" s="195"/>
      <c r="I201" s="97"/>
      <c r="J201" s="97"/>
      <c r="K201" s="298"/>
      <c r="L201" s="97"/>
      <c r="M201" s="97"/>
      <c r="N201" s="196"/>
      <c r="O201" s="197"/>
      <c r="P201" s="197"/>
      <c r="Q201" s="447"/>
      <c r="R201" s="306" t="str">
        <f t="shared" si="3"/>
        <v>0</v>
      </c>
    </row>
    <row r="202" spans="1:18" s="12" customFormat="1" hidden="1" x14ac:dyDescent="0.3">
      <c r="A202" s="485"/>
      <c r="B202" s="13">
        <v>193</v>
      </c>
      <c r="C202" s="194"/>
      <c r="D202" s="194"/>
      <c r="E202" s="198"/>
      <c r="F202" s="194"/>
      <c r="G202" s="405"/>
      <c r="H202" s="195"/>
      <c r="I202" s="97"/>
      <c r="J202" s="97"/>
      <c r="K202" s="298"/>
      <c r="L202" s="97"/>
      <c r="M202" s="97"/>
      <c r="N202" s="196"/>
      <c r="O202" s="197"/>
      <c r="P202" s="197"/>
      <c r="Q202" s="447"/>
      <c r="R202" s="306" t="str">
        <f t="shared" si="3"/>
        <v>0</v>
      </c>
    </row>
    <row r="203" spans="1:18" s="12" customFormat="1" hidden="1" x14ac:dyDescent="0.3">
      <c r="A203" s="485"/>
      <c r="B203" s="13">
        <v>194</v>
      </c>
      <c r="C203" s="194"/>
      <c r="D203" s="194"/>
      <c r="E203" s="198"/>
      <c r="F203" s="194"/>
      <c r="G203" s="405"/>
      <c r="H203" s="195"/>
      <c r="I203" s="97"/>
      <c r="J203" s="97"/>
      <c r="K203" s="298"/>
      <c r="L203" s="97"/>
      <c r="M203" s="97"/>
      <c r="N203" s="196"/>
      <c r="O203" s="197"/>
      <c r="P203" s="197"/>
      <c r="Q203" s="447"/>
      <c r="R203" s="306" t="str">
        <f t="shared" si="3"/>
        <v>0</v>
      </c>
    </row>
    <row r="204" spans="1:18" s="12" customFormat="1" hidden="1" x14ac:dyDescent="0.3">
      <c r="A204" s="485"/>
      <c r="B204" s="13">
        <v>195</v>
      </c>
      <c r="C204" s="194"/>
      <c r="D204" s="194"/>
      <c r="E204" s="198"/>
      <c r="F204" s="194"/>
      <c r="G204" s="405"/>
      <c r="H204" s="195"/>
      <c r="I204" s="97"/>
      <c r="J204" s="97"/>
      <c r="K204" s="298"/>
      <c r="L204" s="97"/>
      <c r="M204" s="97"/>
      <c r="N204" s="196"/>
      <c r="O204" s="197"/>
      <c r="P204" s="197"/>
      <c r="Q204" s="447"/>
      <c r="R204" s="306" t="str">
        <f t="shared" si="3"/>
        <v>0</v>
      </c>
    </row>
    <row r="205" spans="1:18" s="12" customFormat="1" hidden="1" x14ac:dyDescent="0.3">
      <c r="A205" s="485"/>
      <c r="B205" s="13">
        <v>196</v>
      </c>
      <c r="C205" s="194"/>
      <c r="D205" s="194"/>
      <c r="E205" s="198"/>
      <c r="F205" s="194"/>
      <c r="G205" s="405"/>
      <c r="H205" s="195"/>
      <c r="I205" s="97"/>
      <c r="J205" s="97"/>
      <c r="K205" s="298"/>
      <c r="L205" s="97"/>
      <c r="M205" s="97"/>
      <c r="N205" s="196"/>
      <c r="O205" s="197"/>
      <c r="P205" s="197"/>
      <c r="Q205" s="447"/>
      <c r="R205" s="306" t="str">
        <f t="shared" si="3"/>
        <v>0</v>
      </c>
    </row>
    <row r="206" spans="1:18" s="12" customFormat="1" hidden="1" x14ac:dyDescent="0.3">
      <c r="A206" s="485"/>
      <c r="B206" s="13">
        <v>197</v>
      </c>
      <c r="C206" s="194"/>
      <c r="D206" s="194"/>
      <c r="E206" s="198"/>
      <c r="F206" s="194"/>
      <c r="G206" s="405"/>
      <c r="H206" s="195"/>
      <c r="I206" s="97"/>
      <c r="J206" s="97"/>
      <c r="K206" s="298"/>
      <c r="L206" s="97"/>
      <c r="M206" s="97"/>
      <c r="N206" s="196"/>
      <c r="O206" s="197"/>
      <c r="P206" s="197"/>
      <c r="Q206" s="447"/>
      <c r="R206" s="306" t="str">
        <f t="shared" si="3"/>
        <v>0</v>
      </c>
    </row>
    <row r="207" spans="1:18" s="12" customFormat="1" hidden="1" x14ac:dyDescent="0.3">
      <c r="A207" s="485"/>
      <c r="B207" s="13">
        <v>198</v>
      </c>
      <c r="C207" s="194"/>
      <c r="D207" s="194"/>
      <c r="E207" s="198"/>
      <c r="F207" s="194"/>
      <c r="G207" s="405"/>
      <c r="H207" s="195"/>
      <c r="I207" s="97"/>
      <c r="J207" s="97"/>
      <c r="K207" s="298"/>
      <c r="L207" s="97"/>
      <c r="M207" s="97"/>
      <c r="N207" s="196"/>
      <c r="O207" s="197"/>
      <c r="P207" s="197"/>
      <c r="Q207" s="447"/>
      <c r="R207" s="306" t="str">
        <f t="shared" si="3"/>
        <v>0</v>
      </c>
    </row>
    <row r="208" spans="1:18" s="12" customFormat="1" hidden="1" x14ac:dyDescent="0.3">
      <c r="A208" s="485"/>
      <c r="B208" s="13">
        <v>199</v>
      </c>
      <c r="C208" s="194"/>
      <c r="D208" s="194"/>
      <c r="E208" s="198"/>
      <c r="F208" s="194"/>
      <c r="G208" s="405"/>
      <c r="H208" s="195"/>
      <c r="I208" s="97"/>
      <c r="J208" s="97"/>
      <c r="K208" s="298"/>
      <c r="L208" s="97"/>
      <c r="M208" s="97"/>
      <c r="N208" s="196"/>
      <c r="O208" s="197"/>
      <c r="P208" s="197"/>
      <c r="Q208" s="447"/>
      <c r="R208" s="306" t="str">
        <f t="shared" si="3"/>
        <v>0</v>
      </c>
    </row>
    <row r="209" spans="1:18" s="12" customFormat="1" hidden="1" x14ac:dyDescent="0.3">
      <c r="A209" s="485"/>
      <c r="B209" s="13">
        <v>200</v>
      </c>
      <c r="C209" s="194"/>
      <c r="D209" s="194"/>
      <c r="E209" s="198"/>
      <c r="F209" s="194"/>
      <c r="G209" s="405"/>
      <c r="H209" s="195"/>
      <c r="I209" s="97"/>
      <c r="J209" s="97"/>
      <c r="K209" s="298"/>
      <c r="L209" s="97"/>
      <c r="M209" s="97"/>
      <c r="N209" s="196"/>
      <c r="O209" s="197"/>
      <c r="P209" s="197"/>
      <c r="Q209" s="447"/>
      <c r="R209" s="306" t="str">
        <f t="shared" si="3"/>
        <v>0</v>
      </c>
    </row>
    <row r="210" spans="1:18" s="12" customFormat="1" hidden="1" x14ac:dyDescent="0.3">
      <c r="A210" s="485"/>
      <c r="B210" s="13">
        <v>201</v>
      </c>
      <c r="C210" s="194"/>
      <c r="D210" s="194"/>
      <c r="E210" s="198"/>
      <c r="F210" s="194"/>
      <c r="G210" s="405"/>
      <c r="H210" s="195"/>
      <c r="I210" s="97"/>
      <c r="J210" s="97"/>
      <c r="K210" s="298"/>
      <c r="L210" s="97"/>
      <c r="M210" s="97"/>
      <c r="N210" s="196"/>
      <c r="O210" s="197"/>
      <c r="P210" s="197"/>
      <c r="Q210" s="447"/>
      <c r="R210" s="306" t="str">
        <f t="shared" si="3"/>
        <v>0</v>
      </c>
    </row>
    <row r="211" spans="1:18" s="12" customFormat="1" hidden="1" x14ac:dyDescent="0.3">
      <c r="A211" s="485"/>
      <c r="B211" s="13">
        <v>202</v>
      </c>
      <c r="C211" s="194"/>
      <c r="D211" s="194"/>
      <c r="E211" s="198"/>
      <c r="F211" s="194"/>
      <c r="G211" s="405"/>
      <c r="H211" s="195"/>
      <c r="I211" s="97"/>
      <c r="J211" s="97"/>
      <c r="K211" s="298"/>
      <c r="L211" s="97"/>
      <c r="M211" s="97"/>
      <c r="N211" s="196"/>
      <c r="O211" s="197"/>
      <c r="P211" s="197"/>
      <c r="Q211" s="447"/>
      <c r="R211" s="306" t="str">
        <f t="shared" si="3"/>
        <v>0</v>
      </c>
    </row>
    <row r="212" spans="1:18" s="12" customFormat="1" hidden="1" x14ac:dyDescent="0.3">
      <c r="A212" s="485"/>
      <c r="B212" s="13">
        <v>203</v>
      </c>
      <c r="C212" s="194"/>
      <c r="D212" s="194"/>
      <c r="E212" s="198"/>
      <c r="F212" s="194"/>
      <c r="G212" s="405"/>
      <c r="H212" s="195"/>
      <c r="I212" s="97"/>
      <c r="J212" s="97"/>
      <c r="K212" s="298"/>
      <c r="L212" s="97"/>
      <c r="M212" s="97"/>
      <c r="N212" s="196"/>
      <c r="O212" s="197"/>
      <c r="P212" s="197"/>
      <c r="Q212" s="447"/>
      <c r="R212" s="306" t="str">
        <f t="shared" si="3"/>
        <v>0</v>
      </c>
    </row>
    <row r="213" spans="1:18" s="12" customFormat="1" hidden="1" x14ac:dyDescent="0.3">
      <c r="A213" s="485"/>
      <c r="B213" s="13">
        <v>204</v>
      </c>
      <c r="C213" s="194"/>
      <c r="D213" s="194"/>
      <c r="E213" s="198"/>
      <c r="F213" s="194"/>
      <c r="G213" s="405"/>
      <c r="H213" s="195"/>
      <c r="I213" s="97"/>
      <c r="J213" s="97"/>
      <c r="K213" s="298"/>
      <c r="L213" s="97"/>
      <c r="M213" s="97"/>
      <c r="N213" s="196"/>
      <c r="O213" s="197"/>
      <c r="P213" s="197"/>
      <c r="Q213" s="447"/>
      <c r="R213" s="306" t="str">
        <f t="shared" si="3"/>
        <v>0</v>
      </c>
    </row>
    <row r="214" spans="1:18" s="12" customFormat="1" hidden="1" x14ac:dyDescent="0.3">
      <c r="A214" s="485"/>
      <c r="B214" s="13">
        <v>205</v>
      </c>
      <c r="C214" s="194"/>
      <c r="D214" s="194"/>
      <c r="E214" s="198"/>
      <c r="F214" s="194"/>
      <c r="G214" s="405"/>
      <c r="H214" s="195"/>
      <c r="I214" s="97"/>
      <c r="J214" s="97"/>
      <c r="K214" s="298"/>
      <c r="L214" s="97"/>
      <c r="M214" s="97"/>
      <c r="N214" s="196"/>
      <c r="O214" s="197"/>
      <c r="P214" s="197"/>
      <c r="Q214" s="447"/>
      <c r="R214" s="306" t="str">
        <f t="shared" si="3"/>
        <v>0</v>
      </c>
    </row>
    <row r="215" spans="1:18" s="12" customFormat="1" hidden="1" x14ac:dyDescent="0.3">
      <c r="A215" s="485"/>
      <c r="B215" s="13">
        <v>206</v>
      </c>
      <c r="C215" s="194"/>
      <c r="D215" s="194"/>
      <c r="E215" s="198"/>
      <c r="F215" s="194"/>
      <c r="G215" s="405"/>
      <c r="H215" s="195"/>
      <c r="I215" s="97"/>
      <c r="J215" s="97"/>
      <c r="K215" s="298"/>
      <c r="L215" s="97"/>
      <c r="M215" s="97"/>
      <c r="N215" s="196"/>
      <c r="O215" s="197"/>
      <c r="P215" s="197"/>
      <c r="Q215" s="447"/>
      <c r="R215" s="306" t="str">
        <f t="shared" si="3"/>
        <v>0</v>
      </c>
    </row>
    <row r="216" spans="1:18" s="12" customFormat="1" hidden="1" x14ac:dyDescent="0.3">
      <c r="A216" s="485"/>
      <c r="B216" s="13">
        <v>207</v>
      </c>
      <c r="C216" s="194"/>
      <c r="D216" s="194"/>
      <c r="E216" s="198"/>
      <c r="F216" s="194"/>
      <c r="G216" s="405"/>
      <c r="H216" s="195"/>
      <c r="I216" s="97"/>
      <c r="J216" s="97"/>
      <c r="K216" s="298"/>
      <c r="L216" s="97"/>
      <c r="M216" s="97"/>
      <c r="N216" s="196"/>
      <c r="O216" s="197"/>
      <c r="P216" s="197"/>
      <c r="Q216" s="447"/>
      <c r="R216" s="306" t="str">
        <f t="shared" si="3"/>
        <v>0</v>
      </c>
    </row>
    <row r="217" spans="1:18" s="12" customFormat="1" hidden="1" x14ac:dyDescent="0.3">
      <c r="A217" s="485"/>
      <c r="B217" s="13">
        <v>208</v>
      </c>
      <c r="C217" s="194"/>
      <c r="D217" s="194"/>
      <c r="E217" s="198"/>
      <c r="F217" s="194"/>
      <c r="G217" s="405"/>
      <c r="H217" s="195"/>
      <c r="I217" s="97"/>
      <c r="J217" s="97"/>
      <c r="K217" s="298"/>
      <c r="L217" s="97"/>
      <c r="M217" s="97"/>
      <c r="N217" s="196"/>
      <c r="O217" s="197"/>
      <c r="P217" s="197"/>
      <c r="Q217" s="447"/>
      <c r="R217" s="306" t="str">
        <f t="shared" si="3"/>
        <v>0</v>
      </c>
    </row>
    <row r="218" spans="1:18" s="12" customFormat="1" hidden="1" x14ac:dyDescent="0.3">
      <c r="A218" s="485"/>
      <c r="B218" s="13">
        <v>209</v>
      </c>
      <c r="C218" s="194"/>
      <c r="D218" s="194"/>
      <c r="E218" s="198"/>
      <c r="F218" s="194"/>
      <c r="G218" s="405"/>
      <c r="H218" s="195"/>
      <c r="I218" s="97"/>
      <c r="J218" s="97"/>
      <c r="K218" s="298"/>
      <c r="L218" s="97"/>
      <c r="M218" s="97"/>
      <c r="N218" s="196"/>
      <c r="O218" s="197"/>
      <c r="P218" s="197"/>
      <c r="Q218" s="447"/>
      <c r="R218" s="306" t="str">
        <f t="shared" si="3"/>
        <v>0</v>
      </c>
    </row>
    <row r="219" spans="1:18" s="12" customFormat="1" hidden="1" x14ac:dyDescent="0.3">
      <c r="A219" s="485"/>
      <c r="B219" s="13">
        <v>210</v>
      </c>
      <c r="C219" s="194"/>
      <c r="D219" s="194"/>
      <c r="E219" s="198"/>
      <c r="F219" s="194"/>
      <c r="G219" s="405"/>
      <c r="H219" s="195"/>
      <c r="I219" s="97"/>
      <c r="J219" s="97"/>
      <c r="K219" s="298"/>
      <c r="L219" s="97"/>
      <c r="M219" s="97"/>
      <c r="N219" s="196"/>
      <c r="O219" s="197"/>
      <c r="P219" s="197"/>
      <c r="Q219" s="447"/>
      <c r="R219" s="306" t="str">
        <f t="shared" si="3"/>
        <v>0</v>
      </c>
    </row>
    <row r="220" spans="1:18" s="12" customFormat="1" hidden="1" x14ac:dyDescent="0.3">
      <c r="A220" s="485"/>
      <c r="B220" s="13">
        <v>211</v>
      </c>
      <c r="C220" s="194"/>
      <c r="D220" s="194"/>
      <c r="E220" s="198"/>
      <c r="F220" s="194"/>
      <c r="G220" s="405"/>
      <c r="H220" s="195"/>
      <c r="I220" s="97"/>
      <c r="J220" s="97"/>
      <c r="K220" s="298"/>
      <c r="L220" s="97"/>
      <c r="M220" s="97"/>
      <c r="N220" s="196"/>
      <c r="O220" s="197"/>
      <c r="P220" s="197"/>
      <c r="Q220" s="447"/>
      <c r="R220" s="306" t="str">
        <f t="shared" ref="R220:R283" si="4">IF(K220="ja",P220,"0")</f>
        <v>0</v>
      </c>
    </row>
    <row r="221" spans="1:18" s="12" customFormat="1" hidden="1" x14ac:dyDescent="0.3">
      <c r="A221" s="485"/>
      <c r="B221" s="13">
        <v>212</v>
      </c>
      <c r="C221" s="194"/>
      <c r="D221" s="194"/>
      <c r="E221" s="198"/>
      <c r="F221" s="194"/>
      <c r="G221" s="405"/>
      <c r="H221" s="195"/>
      <c r="I221" s="97"/>
      <c r="J221" s="97"/>
      <c r="K221" s="298"/>
      <c r="L221" s="97"/>
      <c r="M221" s="97"/>
      <c r="N221" s="196"/>
      <c r="O221" s="197"/>
      <c r="P221" s="197"/>
      <c r="Q221" s="447"/>
      <c r="R221" s="306" t="str">
        <f t="shared" si="4"/>
        <v>0</v>
      </c>
    </row>
    <row r="222" spans="1:18" s="12" customFormat="1" hidden="1" x14ac:dyDescent="0.3">
      <c r="A222" s="485"/>
      <c r="B222" s="13">
        <v>213</v>
      </c>
      <c r="C222" s="194"/>
      <c r="D222" s="194"/>
      <c r="E222" s="198"/>
      <c r="F222" s="194"/>
      <c r="G222" s="405"/>
      <c r="H222" s="195"/>
      <c r="I222" s="97"/>
      <c r="J222" s="97"/>
      <c r="K222" s="298"/>
      <c r="L222" s="97"/>
      <c r="M222" s="97"/>
      <c r="N222" s="196"/>
      <c r="O222" s="197"/>
      <c r="P222" s="197"/>
      <c r="Q222" s="447"/>
      <c r="R222" s="306" t="str">
        <f t="shared" si="4"/>
        <v>0</v>
      </c>
    </row>
    <row r="223" spans="1:18" s="12" customFormat="1" hidden="1" x14ac:dyDescent="0.3">
      <c r="A223" s="485"/>
      <c r="B223" s="13">
        <v>214</v>
      </c>
      <c r="C223" s="194"/>
      <c r="D223" s="194"/>
      <c r="E223" s="198"/>
      <c r="F223" s="194"/>
      <c r="G223" s="405"/>
      <c r="H223" s="195"/>
      <c r="I223" s="97"/>
      <c r="J223" s="97"/>
      <c r="K223" s="298"/>
      <c r="L223" s="97"/>
      <c r="M223" s="97"/>
      <c r="N223" s="196"/>
      <c r="O223" s="197"/>
      <c r="P223" s="197"/>
      <c r="Q223" s="447"/>
      <c r="R223" s="306" t="str">
        <f t="shared" si="4"/>
        <v>0</v>
      </c>
    </row>
    <row r="224" spans="1:18" s="12" customFormat="1" hidden="1" x14ac:dyDescent="0.3">
      <c r="A224" s="485"/>
      <c r="B224" s="13">
        <v>215</v>
      </c>
      <c r="C224" s="194"/>
      <c r="D224" s="194"/>
      <c r="E224" s="198"/>
      <c r="F224" s="194"/>
      <c r="G224" s="405"/>
      <c r="H224" s="195"/>
      <c r="I224" s="97"/>
      <c r="J224" s="97"/>
      <c r="K224" s="298"/>
      <c r="L224" s="97"/>
      <c r="M224" s="97"/>
      <c r="N224" s="196"/>
      <c r="O224" s="197"/>
      <c r="P224" s="197"/>
      <c r="Q224" s="447"/>
      <c r="R224" s="306" t="str">
        <f t="shared" si="4"/>
        <v>0</v>
      </c>
    </row>
    <row r="225" spans="1:18" s="12" customFormat="1" hidden="1" x14ac:dyDescent="0.3">
      <c r="A225" s="485"/>
      <c r="B225" s="13">
        <v>216</v>
      </c>
      <c r="C225" s="194"/>
      <c r="D225" s="194"/>
      <c r="E225" s="198"/>
      <c r="F225" s="194"/>
      <c r="G225" s="405"/>
      <c r="H225" s="195"/>
      <c r="I225" s="97"/>
      <c r="J225" s="97"/>
      <c r="K225" s="298"/>
      <c r="L225" s="97"/>
      <c r="M225" s="97"/>
      <c r="N225" s="196"/>
      <c r="O225" s="197"/>
      <c r="P225" s="197"/>
      <c r="Q225" s="447"/>
      <c r="R225" s="306" t="str">
        <f t="shared" si="4"/>
        <v>0</v>
      </c>
    </row>
    <row r="226" spans="1:18" s="12" customFormat="1" hidden="1" x14ac:dyDescent="0.3">
      <c r="A226" s="485"/>
      <c r="B226" s="13">
        <v>217</v>
      </c>
      <c r="C226" s="194"/>
      <c r="D226" s="194"/>
      <c r="E226" s="198"/>
      <c r="F226" s="194"/>
      <c r="G226" s="405"/>
      <c r="H226" s="195"/>
      <c r="I226" s="97"/>
      <c r="J226" s="97"/>
      <c r="K226" s="298"/>
      <c r="L226" s="97"/>
      <c r="M226" s="97"/>
      <c r="N226" s="196"/>
      <c r="O226" s="197"/>
      <c r="P226" s="197"/>
      <c r="Q226" s="447"/>
      <c r="R226" s="306" t="str">
        <f t="shared" si="4"/>
        <v>0</v>
      </c>
    </row>
    <row r="227" spans="1:18" s="12" customFormat="1" hidden="1" x14ac:dyDescent="0.3">
      <c r="A227" s="485"/>
      <c r="B227" s="13">
        <v>218</v>
      </c>
      <c r="C227" s="194"/>
      <c r="D227" s="194"/>
      <c r="E227" s="198"/>
      <c r="F227" s="194"/>
      <c r="G227" s="405"/>
      <c r="H227" s="195"/>
      <c r="I227" s="97"/>
      <c r="J227" s="97"/>
      <c r="K227" s="298"/>
      <c r="L227" s="97"/>
      <c r="M227" s="97"/>
      <c r="N227" s="196"/>
      <c r="O227" s="197"/>
      <c r="P227" s="197"/>
      <c r="Q227" s="447"/>
      <c r="R227" s="306" t="str">
        <f t="shared" si="4"/>
        <v>0</v>
      </c>
    </row>
    <row r="228" spans="1:18" s="12" customFormat="1" hidden="1" x14ac:dyDescent="0.3">
      <c r="A228" s="485"/>
      <c r="B228" s="13">
        <v>219</v>
      </c>
      <c r="C228" s="194"/>
      <c r="D228" s="194"/>
      <c r="E228" s="198"/>
      <c r="F228" s="194"/>
      <c r="G228" s="405"/>
      <c r="H228" s="195"/>
      <c r="I228" s="97"/>
      <c r="J228" s="97"/>
      <c r="K228" s="298"/>
      <c r="L228" s="97"/>
      <c r="M228" s="97"/>
      <c r="N228" s="196"/>
      <c r="O228" s="197"/>
      <c r="P228" s="197"/>
      <c r="Q228" s="447"/>
      <c r="R228" s="306" t="str">
        <f t="shared" si="4"/>
        <v>0</v>
      </c>
    </row>
    <row r="229" spans="1:18" s="12" customFormat="1" hidden="1" x14ac:dyDescent="0.3">
      <c r="A229" s="485"/>
      <c r="B229" s="13">
        <v>220</v>
      </c>
      <c r="C229" s="194"/>
      <c r="D229" s="194"/>
      <c r="E229" s="198"/>
      <c r="F229" s="194"/>
      <c r="G229" s="405"/>
      <c r="H229" s="195"/>
      <c r="I229" s="97"/>
      <c r="J229" s="97"/>
      <c r="K229" s="298"/>
      <c r="L229" s="97"/>
      <c r="M229" s="97"/>
      <c r="N229" s="196"/>
      <c r="O229" s="197"/>
      <c r="P229" s="197"/>
      <c r="Q229" s="447"/>
      <c r="R229" s="306" t="str">
        <f t="shared" si="4"/>
        <v>0</v>
      </c>
    </row>
    <row r="230" spans="1:18" s="12" customFormat="1" hidden="1" x14ac:dyDescent="0.3">
      <c r="A230" s="485"/>
      <c r="B230" s="13">
        <v>221</v>
      </c>
      <c r="C230" s="194"/>
      <c r="D230" s="194"/>
      <c r="E230" s="198"/>
      <c r="F230" s="194"/>
      <c r="G230" s="405"/>
      <c r="H230" s="195"/>
      <c r="I230" s="97"/>
      <c r="J230" s="97"/>
      <c r="K230" s="298"/>
      <c r="L230" s="97"/>
      <c r="M230" s="97"/>
      <c r="N230" s="196"/>
      <c r="O230" s="197"/>
      <c r="P230" s="197"/>
      <c r="Q230" s="447"/>
      <c r="R230" s="306" t="str">
        <f t="shared" si="4"/>
        <v>0</v>
      </c>
    </row>
    <row r="231" spans="1:18" s="12" customFormat="1" hidden="1" x14ac:dyDescent="0.3">
      <c r="A231" s="485"/>
      <c r="B231" s="13">
        <v>222</v>
      </c>
      <c r="C231" s="194"/>
      <c r="D231" s="194"/>
      <c r="E231" s="198"/>
      <c r="F231" s="194"/>
      <c r="G231" s="405"/>
      <c r="H231" s="195"/>
      <c r="I231" s="97"/>
      <c r="J231" s="97"/>
      <c r="K231" s="298"/>
      <c r="L231" s="97"/>
      <c r="M231" s="97"/>
      <c r="N231" s="196"/>
      <c r="O231" s="197"/>
      <c r="P231" s="197"/>
      <c r="Q231" s="447"/>
      <c r="R231" s="306" t="str">
        <f t="shared" si="4"/>
        <v>0</v>
      </c>
    </row>
    <row r="232" spans="1:18" s="12" customFormat="1" hidden="1" x14ac:dyDescent="0.3">
      <c r="A232" s="485"/>
      <c r="B232" s="13">
        <v>223</v>
      </c>
      <c r="C232" s="194"/>
      <c r="D232" s="194"/>
      <c r="E232" s="198"/>
      <c r="F232" s="194"/>
      <c r="G232" s="405"/>
      <c r="H232" s="195"/>
      <c r="I232" s="97"/>
      <c r="J232" s="97"/>
      <c r="K232" s="298"/>
      <c r="L232" s="97"/>
      <c r="M232" s="97"/>
      <c r="N232" s="196"/>
      <c r="O232" s="197"/>
      <c r="P232" s="197"/>
      <c r="Q232" s="447"/>
      <c r="R232" s="306" t="str">
        <f t="shared" si="4"/>
        <v>0</v>
      </c>
    </row>
    <row r="233" spans="1:18" s="12" customFormat="1" hidden="1" x14ac:dyDescent="0.3">
      <c r="A233" s="485"/>
      <c r="B233" s="13">
        <v>224</v>
      </c>
      <c r="C233" s="194"/>
      <c r="D233" s="194"/>
      <c r="E233" s="198"/>
      <c r="F233" s="194"/>
      <c r="G233" s="405"/>
      <c r="H233" s="195"/>
      <c r="I233" s="97"/>
      <c r="J233" s="97"/>
      <c r="K233" s="298"/>
      <c r="L233" s="97"/>
      <c r="M233" s="97"/>
      <c r="N233" s="196"/>
      <c r="O233" s="197"/>
      <c r="P233" s="197"/>
      <c r="Q233" s="447"/>
      <c r="R233" s="306" t="str">
        <f t="shared" si="4"/>
        <v>0</v>
      </c>
    </row>
    <row r="234" spans="1:18" s="12" customFormat="1" hidden="1" x14ac:dyDescent="0.3">
      <c r="A234" s="485"/>
      <c r="B234" s="13">
        <v>225</v>
      </c>
      <c r="C234" s="194"/>
      <c r="D234" s="194"/>
      <c r="E234" s="198"/>
      <c r="F234" s="194"/>
      <c r="G234" s="405"/>
      <c r="H234" s="195"/>
      <c r="I234" s="97"/>
      <c r="J234" s="97"/>
      <c r="K234" s="298"/>
      <c r="L234" s="97"/>
      <c r="M234" s="97"/>
      <c r="N234" s="196"/>
      <c r="O234" s="197"/>
      <c r="P234" s="197"/>
      <c r="Q234" s="447"/>
      <c r="R234" s="306" t="str">
        <f t="shared" si="4"/>
        <v>0</v>
      </c>
    </row>
    <row r="235" spans="1:18" s="12" customFormat="1" hidden="1" x14ac:dyDescent="0.3">
      <c r="A235" s="485"/>
      <c r="B235" s="13">
        <v>226</v>
      </c>
      <c r="C235" s="194"/>
      <c r="D235" s="194"/>
      <c r="E235" s="198"/>
      <c r="F235" s="194"/>
      <c r="G235" s="405"/>
      <c r="H235" s="195"/>
      <c r="I235" s="97"/>
      <c r="J235" s="97"/>
      <c r="K235" s="298"/>
      <c r="L235" s="97"/>
      <c r="M235" s="97"/>
      <c r="N235" s="196"/>
      <c r="O235" s="197"/>
      <c r="P235" s="197"/>
      <c r="Q235" s="447"/>
      <c r="R235" s="306" t="str">
        <f t="shared" si="4"/>
        <v>0</v>
      </c>
    </row>
    <row r="236" spans="1:18" s="12" customFormat="1" hidden="1" x14ac:dyDescent="0.3">
      <c r="A236" s="485"/>
      <c r="B236" s="13">
        <v>227</v>
      </c>
      <c r="C236" s="194"/>
      <c r="D236" s="194"/>
      <c r="E236" s="198"/>
      <c r="F236" s="194"/>
      <c r="G236" s="405"/>
      <c r="H236" s="195"/>
      <c r="I236" s="97"/>
      <c r="J236" s="97"/>
      <c r="K236" s="298"/>
      <c r="L236" s="97"/>
      <c r="M236" s="97"/>
      <c r="N236" s="196"/>
      <c r="O236" s="197"/>
      <c r="P236" s="197"/>
      <c r="Q236" s="447"/>
      <c r="R236" s="306" t="str">
        <f t="shared" si="4"/>
        <v>0</v>
      </c>
    </row>
    <row r="237" spans="1:18" s="12" customFormat="1" hidden="1" x14ac:dyDescent="0.3">
      <c r="A237" s="485"/>
      <c r="B237" s="13">
        <v>228</v>
      </c>
      <c r="C237" s="194"/>
      <c r="D237" s="194"/>
      <c r="E237" s="198"/>
      <c r="F237" s="194"/>
      <c r="G237" s="405"/>
      <c r="H237" s="195"/>
      <c r="I237" s="97"/>
      <c r="J237" s="97"/>
      <c r="K237" s="298"/>
      <c r="L237" s="97"/>
      <c r="M237" s="97"/>
      <c r="N237" s="196"/>
      <c r="O237" s="197"/>
      <c r="P237" s="197"/>
      <c r="Q237" s="447"/>
      <c r="R237" s="306" t="str">
        <f t="shared" si="4"/>
        <v>0</v>
      </c>
    </row>
    <row r="238" spans="1:18" s="12" customFormat="1" hidden="1" x14ac:dyDescent="0.3">
      <c r="A238" s="485"/>
      <c r="B238" s="13">
        <v>229</v>
      </c>
      <c r="C238" s="194"/>
      <c r="D238" s="194"/>
      <c r="E238" s="198"/>
      <c r="F238" s="194"/>
      <c r="G238" s="405"/>
      <c r="H238" s="195"/>
      <c r="I238" s="97"/>
      <c r="J238" s="97"/>
      <c r="K238" s="298"/>
      <c r="L238" s="97"/>
      <c r="M238" s="97"/>
      <c r="N238" s="196"/>
      <c r="O238" s="197"/>
      <c r="P238" s="197"/>
      <c r="Q238" s="447"/>
      <c r="R238" s="306" t="str">
        <f t="shared" si="4"/>
        <v>0</v>
      </c>
    </row>
    <row r="239" spans="1:18" s="12" customFormat="1" hidden="1" x14ac:dyDescent="0.3">
      <c r="A239" s="485"/>
      <c r="B239" s="13">
        <v>230</v>
      </c>
      <c r="C239" s="194"/>
      <c r="D239" s="194"/>
      <c r="E239" s="198"/>
      <c r="F239" s="194"/>
      <c r="G239" s="405"/>
      <c r="H239" s="195"/>
      <c r="I239" s="97"/>
      <c r="J239" s="97"/>
      <c r="K239" s="298"/>
      <c r="L239" s="97"/>
      <c r="M239" s="97"/>
      <c r="N239" s="196"/>
      <c r="O239" s="197"/>
      <c r="P239" s="197"/>
      <c r="Q239" s="447"/>
      <c r="R239" s="306" t="str">
        <f t="shared" si="4"/>
        <v>0</v>
      </c>
    </row>
    <row r="240" spans="1:18" s="12" customFormat="1" hidden="1" x14ac:dyDescent="0.3">
      <c r="A240" s="485"/>
      <c r="B240" s="13">
        <v>231</v>
      </c>
      <c r="C240" s="194"/>
      <c r="D240" s="194"/>
      <c r="E240" s="198"/>
      <c r="F240" s="194"/>
      <c r="G240" s="405"/>
      <c r="H240" s="195"/>
      <c r="I240" s="97"/>
      <c r="J240" s="97"/>
      <c r="K240" s="298"/>
      <c r="L240" s="97"/>
      <c r="M240" s="97"/>
      <c r="N240" s="196"/>
      <c r="O240" s="197"/>
      <c r="P240" s="197"/>
      <c r="Q240" s="447"/>
      <c r="R240" s="306" t="str">
        <f t="shared" si="4"/>
        <v>0</v>
      </c>
    </row>
    <row r="241" spans="1:18" s="12" customFormat="1" hidden="1" x14ac:dyDescent="0.3">
      <c r="A241" s="485"/>
      <c r="B241" s="13">
        <v>232</v>
      </c>
      <c r="C241" s="194"/>
      <c r="D241" s="194"/>
      <c r="E241" s="198"/>
      <c r="F241" s="194"/>
      <c r="G241" s="405"/>
      <c r="H241" s="195"/>
      <c r="I241" s="97"/>
      <c r="J241" s="97"/>
      <c r="K241" s="298"/>
      <c r="L241" s="97"/>
      <c r="M241" s="97"/>
      <c r="N241" s="196"/>
      <c r="O241" s="197"/>
      <c r="P241" s="197"/>
      <c r="Q241" s="447"/>
      <c r="R241" s="306" t="str">
        <f t="shared" si="4"/>
        <v>0</v>
      </c>
    </row>
    <row r="242" spans="1:18" s="12" customFormat="1" hidden="1" x14ac:dyDescent="0.3">
      <c r="A242" s="485"/>
      <c r="B242" s="13">
        <v>233</v>
      </c>
      <c r="C242" s="194"/>
      <c r="D242" s="194"/>
      <c r="E242" s="198"/>
      <c r="F242" s="194"/>
      <c r="G242" s="405"/>
      <c r="H242" s="195"/>
      <c r="I242" s="97"/>
      <c r="J242" s="97"/>
      <c r="K242" s="298"/>
      <c r="L242" s="97"/>
      <c r="M242" s="97"/>
      <c r="N242" s="196"/>
      <c r="O242" s="197"/>
      <c r="P242" s="197"/>
      <c r="Q242" s="447"/>
      <c r="R242" s="306" t="str">
        <f t="shared" si="4"/>
        <v>0</v>
      </c>
    </row>
    <row r="243" spans="1:18" s="12" customFormat="1" hidden="1" x14ac:dyDescent="0.3">
      <c r="A243" s="485"/>
      <c r="B243" s="13">
        <v>234</v>
      </c>
      <c r="C243" s="194"/>
      <c r="D243" s="194"/>
      <c r="E243" s="198"/>
      <c r="F243" s="194"/>
      <c r="G243" s="405"/>
      <c r="H243" s="195"/>
      <c r="I243" s="97"/>
      <c r="J243" s="97"/>
      <c r="K243" s="298"/>
      <c r="L243" s="97"/>
      <c r="M243" s="97"/>
      <c r="N243" s="196"/>
      <c r="O243" s="197"/>
      <c r="P243" s="197"/>
      <c r="Q243" s="447"/>
      <c r="R243" s="306" t="str">
        <f t="shared" si="4"/>
        <v>0</v>
      </c>
    </row>
    <row r="244" spans="1:18" s="12" customFormat="1" hidden="1" x14ac:dyDescent="0.3">
      <c r="A244" s="485"/>
      <c r="B244" s="13">
        <v>235</v>
      </c>
      <c r="C244" s="194"/>
      <c r="D244" s="194"/>
      <c r="E244" s="198"/>
      <c r="F244" s="194"/>
      <c r="G244" s="405"/>
      <c r="H244" s="195"/>
      <c r="I244" s="97"/>
      <c r="J244" s="97"/>
      <c r="K244" s="298"/>
      <c r="L244" s="97"/>
      <c r="M244" s="97"/>
      <c r="N244" s="196"/>
      <c r="O244" s="197"/>
      <c r="P244" s="197"/>
      <c r="Q244" s="447"/>
      <c r="R244" s="306" t="str">
        <f t="shared" si="4"/>
        <v>0</v>
      </c>
    </row>
    <row r="245" spans="1:18" s="12" customFormat="1" hidden="1" x14ac:dyDescent="0.3">
      <c r="A245" s="485"/>
      <c r="B245" s="13">
        <v>236</v>
      </c>
      <c r="C245" s="194"/>
      <c r="D245" s="194"/>
      <c r="E245" s="198"/>
      <c r="F245" s="194"/>
      <c r="G245" s="405"/>
      <c r="H245" s="195"/>
      <c r="I245" s="97"/>
      <c r="J245" s="97"/>
      <c r="K245" s="298"/>
      <c r="L245" s="97"/>
      <c r="M245" s="97"/>
      <c r="N245" s="196"/>
      <c r="O245" s="197"/>
      <c r="P245" s="197"/>
      <c r="Q245" s="447"/>
      <c r="R245" s="306" t="str">
        <f t="shared" si="4"/>
        <v>0</v>
      </c>
    </row>
    <row r="246" spans="1:18" s="12" customFormat="1" hidden="1" x14ac:dyDescent="0.3">
      <c r="A246" s="485"/>
      <c r="B246" s="13">
        <v>237</v>
      </c>
      <c r="C246" s="194"/>
      <c r="D246" s="194"/>
      <c r="E246" s="198"/>
      <c r="F246" s="194"/>
      <c r="G246" s="405"/>
      <c r="H246" s="195"/>
      <c r="I246" s="97"/>
      <c r="J246" s="97"/>
      <c r="K246" s="298"/>
      <c r="L246" s="97"/>
      <c r="M246" s="97"/>
      <c r="N246" s="196"/>
      <c r="O246" s="197"/>
      <c r="P246" s="197"/>
      <c r="Q246" s="447"/>
      <c r="R246" s="306" t="str">
        <f t="shared" si="4"/>
        <v>0</v>
      </c>
    </row>
    <row r="247" spans="1:18" s="12" customFormat="1" hidden="1" x14ac:dyDescent="0.3">
      <c r="A247" s="485"/>
      <c r="B247" s="13">
        <v>238</v>
      </c>
      <c r="C247" s="194"/>
      <c r="D247" s="194"/>
      <c r="E247" s="198"/>
      <c r="F247" s="194"/>
      <c r="G247" s="405"/>
      <c r="H247" s="195"/>
      <c r="I247" s="97"/>
      <c r="J247" s="97"/>
      <c r="K247" s="298"/>
      <c r="L247" s="97"/>
      <c r="M247" s="97"/>
      <c r="N247" s="196"/>
      <c r="O247" s="197"/>
      <c r="P247" s="197"/>
      <c r="Q247" s="447"/>
      <c r="R247" s="306" t="str">
        <f t="shared" si="4"/>
        <v>0</v>
      </c>
    </row>
    <row r="248" spans="1:18" s="12" customFormat="1" hidden="1" x14ac:dyDescent="0.3">
      <c r="A248" s="485"/>
      <c r="B248" s="13">
        <v>239</v>
      </c>
      <c r="C248" s="194"/>
      <c r="D248" s="194"/>
      <c r="E248" s="198"/>
      <c r="F248" s="194"/>
      <c r="G248" s="405"/>
      <c r="H248" s="195"/>
      <c r="I248" s="97"/>
      <c r="J248" s="97"/>
      <c r="K248" s="298"/>
      <c r="L248" s="97"/>
      <c r="M248" s="97"/>
      <c r="N248" s="196"/>
      <c r="O248" s="197"/>
      <c r="P248" s="197"/>
      <c r="Q248" s="447"/>
      <c r="R248" s="306" t="str">
        <f t="shared" si="4"/>
        <v>0</v>
      </c>
    </row>
    <row r="249" spans="1:18" s="12" customFormat="1" hidden="1" x14ac:dyDescent="0.3">
      <c r="A249" s="485"/>
      <c r="B249" s="13">
        <v>240</v>
      </c>
      <c r="C249" s="194"/>
      <c r="D249" s="194"/>
      <c r="E249" s="198"/>
      <c r="F249" s="194"/>
      <c r="G249" s="405"/>
      <c r="H249" s="195"/>
      <c r="I249" s="97"/>
      <c r="J249" s="97"/>
      <c r="K249" s="298"/>
      <c r="L249" s="97"/>
      <c r="M249" s="97"/>
      <c r="N249" s="196"/>
      <c r="O249" s="197"/>
      <c r="P249" s="197"/>
      <c r="Q249" s="447"/>
      <c r="R249" s="306" t="str">
        <f t="shared" si="4"/>
        <v>0</v>
      </c>
    </row>
    <row r="250" spans="1:18" s="12" customFormat="1" hidden="1" x14ac:dyDescent="0.3">
      <c r="A250" s="485"/>
      <c r="B250" s="13">
        <v>241</v>
      </c>
      <c r="C250" s="194"/>
      <c r="D250" s="194"/>
      <c r="E250" s="198"/>
      <c r="F250" s="194"/>
      <c r="G250" s="405"/>
      <c r="H250" s="195"/>
      <c r="I250" s="97"/>
      <c r="J250" s="97"/>
      <c r="K250" s="298"/>
      <c r="L250" s="97"/>
      <c r="M250" s="97"/>
      <c r="N250" s="196"/>
      <c r="O250" s="197"/>
      <c r="P250" s="197"/>
      <c r="Q250" s="447"/>
      <c r="R250" s="306" t="str">
        <f t="shared" si="4"/>
        <v>0</v>
      </c>
    </row>
    <row r="251" spans="1:18" s="12" customFormat="1" hidden="1" x14ac:dyDescent="0.3">
      <c r="A251" s="485"/>
      <c r="B251" s="13">
        <v>242</v>
      </c>
      <c r="C251" s="194"/>
      <c r="D251" s="194"/>
      <c r="E251" s="198"/>
      <c r="F251" s="194"/>
      <c r="G251" s="405"/>
      <c r="H251" s="195"/>
      <c r="I251" s="97"/>
      <c r="J251" s="97"/>
      <c r="K251" s="298"/>
      <c r="L251" s="97"/>
      <c r="M251" s="97"/>
      <c r="N251" s="196"/>
      <c r="O251" s="197"/>
      <c r="P251" s="197"/>
      <c r="Q251" s="447"/>
      <c r="R251" s="306" t="str">
        <f t="shared" si="4"/>
        <v>0</v>
      </c>
    </row>
    <row r="252" spans="1:18" s="12" customFormat="1" hidden="1" x14ac:dyDescent="0.3">
      <c r="A252" s="485"/>
      <c r="B252" s="13">
        <v>243</v>
      </c>
      <c r="C252" s="194"/>
      <c r="D252" s="194"/>
      <c r="E252" s="198"/>
      <c r="F252" s="194"/>
      <c r="G252" s="405"/>
      <c r="H252" s="195"/>
      <c r="I252" s="97"/>
      <c r="J252" s="97"/>
      <c r="K252" s="298"/>
      <c r="L252" s="97"/>
      <c r="M252" s="97"/>
      <c r="N252" s="196"/>
      <c r="O252" s="197"/>
      <c r="P252" s="197"/>
      <c r="Q252" s="447"/>
      <c r="R252" s="306" t="str">
        <f t="shared" si="4"/>
        <v>0</v>
      </c>
    </row>
    <row r="253" spans="1:18" s="12" customFormat="1" hidden="1" x14ac:dyDescent="0.3">
      <c r="A253" s="485"/>
      <c r="B253" s="13">
        <v>244</v>
      </c>
      <c r="C253" s="194"/>
      <c r="D253" s="194"/>
      <c r="E253" s="198"/>
      <c r="F253" s="194"/>
      <c r="G253" s="405"/>
      <c r="H253" s="195"/>
      <c r="I253" s="97"/>
      <c r="J253" s="97"/>
      <c r="K253" s="298"/>
      <c r="L253" s="97"/>
      <c r="M253" s="97"/>
      <c r="N253" s="196"/>
      <c r="O253" s="197"/>
      <c r="P253" s="197"/>
      <c r="Q253" s="447"/>
      <c r="R253" s="306" t="str">
        <f t="shared" si="4"/>
        <v>0</v>
      </c>
    </row>
    <row r="254" spans="1:18" s="12" customFormat="1" hidden="1" x14ac:dyDescent="0.3">
      <c r="A254" s="485"/>
      <c r="B254" s="13">
        <v>245</v>
      </c>
      <c r="C254" s="194"/>
      <c r="D254" s="194"/>
      <c r="E254" s="198"/>
      <c r="F254" s="194"/>
      <c r="G254" s="405"/>
      <c r="H254" s="195"/>
      <c r="I254" s="97"/>
      <c r="J254" s="97"/>
      <c r="K254" s="298"/>
      <c r="L254" s="97"/>
      <c r="M254" s="97"/>
      <c r="N254" s="196"/>
      <c r="O254" s="197"/>
      <c r="P254" s="197"/>
      <c r="Q254" s="447"/>
      <c r="R254" s="306" t="str">
        <f t="shared" si="4"/>
        <v>0</v>
      </c>
    </row>
    <row r="255" spans="1:18" s="12" customFormat="1" hidden="1" x14ac:dyDescent="0.3">
      <c r="A255" s="485"/>
      <c r="B255" s="13">
        <v>246</v>
      </c>
      <c r="C255" s="194"/>
      <c r="D255" s="194"/>
      <c r="E255" s="198"/>
      <c r="F255" s="194"/>
      <c r="G255" s="405"/>
      <c r="H255" s="195"/>
      <c r="I255" s="97"/>
      <c r="J255" s="97"/>
      <c r="K255" s="298"/>
      <c r="L255" s="97"/>
      <c r="M255" s="97"/>
      <c r="N255" s="196"/>
      <c r="O255" s="197"/>
      <c r="P255" s="197"/>
      <c r="Q255" s="447"/>
      <c r="R255" s="306" t="str">
        <f t="shared" si="4"/>
        <v>0</v>
      </c>
    </row>
    <row r="256" spans="1:18" s="12" customFormat="1" hidden="1" x14ac:dyDescent="0.3">
      <c r="A256" s="485"/>
      <c r="B256" s="13">
        <v>247</v>
      </c>
      <c r="C256" s="194"/>
      <c r="D256" s="194"/>
      <c r="E256" s="198"/>
      <c r="F256" s="194"/>
      <c r="G256" s="405"/>
      <c r="H256" s="195"/>
      <c r="I256" s="97"/>
      <c r="J256" s="97"/>
      <c r="K256" s="298"/>
      <c r="L256" s="97"/>
      <c r="M256" s="97"/>
      <c r="N256" s="196"/>
      <c r="O256" s="197"/>
      <c r="P256" s="197"/>
      <c r="Q256" s="447"/>
      <c r="R256" s="306" t="str">
        <f t="shared" si="4"/>
        <v>0</v>
      </c>
    </row>
    <row r="257" spans="1:18" s="12" customFormat="1" hidden="1" x14ac:dyDescent="0.3">
      <c r="A257" s="485"/>
      <c r="B257" s="13">
        <v>248</v>
      </c>
      <c r="C257" s="194"/>
      <c r="D257" s="194"/>
      <c r="E257" s="198"/>
      <c r="F257" s="194"/>
      <c r="G257" s="405"/>
      <c r="H257" s="195"/>
      <c r="I257" s="97"/>
      <c r="J257" s="97"/>
      <c r="K257" s="298"/>
      <c r="L257" s="97"/>
      <c r="M257" s="97"/>
      <c r="N257" s="196"/>
      <c r="O257" s="197"/>
      <c r="P257" s="197"/>
      <c r="Q257" s="447"/>
      <c r="R257" s="306" t="str">
        <f t="shared" si="4"/>
        <v>0</v>
      </c>
    </row>
    <row r="258" spans="1:18" s="12" customFormat="1" hidden="1" x14ac:dyDescent="0.3">
      <c r="A258" s="485"/>
      <c r="B258" s="13">
        <v>249</v>
      </c>
      <c r="C258" s="194"/>
      <c r="D258" s="194"/>
      <c r="E258" s="198"/>
      <c r="F258" s="194"/>
      <c r="G258" s="405"/>
      <c r="H258" s="195"/>
      <c r="I258" s="97"/>
      <c r="J258" s="97"/>
      <c r="K258" s="298"/>
      <c r="L258" s="97"/>
      <c r="M258" s="97"/>
      <c r="N258" s="196"/>
      <c r="O258" s="197"/>
      <c r="P258" s="197"/>
      <c r="Q258" s="447"/>
      <c r="R258" s="306" t="str">
        <f t="shared" si="4"/>
        <v>0</v>
      </c>
    </row>
    <row r="259" spans="1:18" s="12" customFormat="1" hidden="1" x14ac:dyDescent="0.3">
      <c r="A259" s="485"/>
      <c r="B259" s="13">
        <v>250</v>
      </c>
      <c r="C259" s="194"/>
      <c r="D259" s="194"/>
      <c r="E259" s="198"/>
      <c r="F259" s="194"/>
      <c r="G259" s="405"/>
      <c r="H259" s="195"/>
      <c r="I259" s="97"/>
      <c r="J259" s="97"/>
      <c r="K259" s="298"/>
      <c r="L259" s="97"/>
      <c r="M259" s="97"/>
      <c r="N259" s="196"/>
      <c r="O259" s="197"/>
      <c r="P259" s="197"/>
      <c r="Q259" s="447"/>
      <c r="R259" s="306" t="str">
        <f t="shared" si="4"/>
        <v>0</v>
      </c>
    </row>
    <row r="260" spans="1:18" s="12" customFormat="1" hidden="1" x14ac:dyDescent="0.3">
      <c r="A260" s="485"/>
      <c r="B260" s="13">
        <v>251</v>
      </c>
      <c r="C260" s="194"/>
      <c r="D260" s="194"/>
      <c r="E260" s="198"/>
      <c r="F260" s="194"/>
      <c r="G260" s="405"/>
      <c r="H260" s="195"/>
      <c r="I260" s="97"/>
      <c r="J260" s="97"/>
      <c r="K260" s="298"/>
      <c r="L260" s="97"/>
      <c r="M260" s="97"/>
      <c r="N260" s="196"/>
      <c r="O260" s="197"/>
      <c r="P260" s="197"/>
      <c r="Q260" s="447"/>
      <c r="R260" s="306" t="str">
        <f t="shared" si="4"/>
        <v>0</v>
      </c>
    </row>
    <row r="261" spans="1:18" s="12" customFormat="1" hidden="1" x14ac:dyDescent="0.3">
      <c r="A261" s="485"/>
      <c r="B261" s="13">
        <v>252</v>
      </c>
      <c r="C261" s="194"/>
      <c r="D261" s="194"/>
      <c r="E261" s="198"/>
      <c r="F261" s="194"/>
      <c r="G261" s="405"/>
      <c r="H261" s="195"/>
      <c r="I261" s="97"/>
      <c r="J261" s="97"/>
      <c r="K261" s="298"/>
      <c r="L261" s="97"/>
      <c r="M261" s="97"/>
      <c r="N261" s="196"/>
      <c r="O261" s="197"/>
      <c r="P261" s="197"/>
      <c r="Q261" s="447"/>
      <c r="R261" s="306" t="str">
        <f t="shared" si="4"/>
        <v>0</v>
      </c>
    </row>
    <row r="262" spans="1:18" s="12" customFormat="1" hidden="1" x14ac:dyDescent="0.3">
      <c r="A262" s="485"/>
      <c r="B262" s="13">
        <v>253</v>
      </c>
      <c r="C262" s="194"/>
      <c r="D262" s="194"/>
      <c r="E262" s="198"/>
      <c r="F262" s="194"/>
      <c r="G262" s="405"/>
      <c r="H262" s="195"/>
      <c r="I262" s="97"/>
      <c r="J262" s="97"/>
      <c r="K262" s="298"/>
      <c r="L262" s="97"/>
      <c r="M262" s="97"/>
      <c r="N262" s="196"/>
      <c r="O262" s="197"/>
      <c r="P262" s="197"/>
      <c r="Q262" s="447"/>
      <c r="R262" s="306" t="str">
        <f t="shared" si="4"/>
        <v>0</v>
      </c>
    </row>
    <row r="263" spans="1:18" s="12" customFormat="1" hidden="1" x14ac:dyDescent="0.3">
      <c r="A263" s="485"/>
      <c r="B263" s="13">
        <v>254</v>
      </c>
      <c r="C263" s="194"/>
      <c r="D263" s="194"/>
      <c r="E263" s="198"/>
      <c r="F263" s="194"/>
      <c r="G263" s="405"/>
      <c r="H263" s="195"/>
      <c r="I263" s="97"/>
      <c r="J263" s="97"/>
      <c r="K263" s="298"/>
      <c r="L263" s="97"/>
      <c r="M263" s="97"/>
      <c r="N263" s="196"/>
      <c r="O263" s="197"/>
      <c r="P263" s="197"/>
      <c r="Q263" s="447"/>
      <c r="R263" s="306" t="str">
        <f t="shared" si="4"/>
        <v>0</v>
      </c>
    </row>
    <row r="264" spans="1:18" s="12" customFormat="1" hidden="1" x14ac:dyDescent="0.3">
      <c r="A264" s="485"/>
      <c r="B264" s="13">
        <v>255</v>
      </c>
      <c r="C264" s="194"/>
      <c r="D264" s="194"/>
      <c r="E264" s="198"/>
      <c r="F264" s="194"/>
      <c r="G264" s="405"/>
      <c r="H264" s="195"/>
      <c r="I264" s="97"/>
      <c r="J264" s="97"/>
      <c r="K264" s="298"/>
      <c r="L264" s="97"/>
      <c r="M264" s="97"/>
      <c r="N264" s="196"/>
      <c r="O264" s="197"/>
      <c r="P264" s="197"/>
      <c r="Q264" s="447"/>
      <c r="R264" s="306" t="str">
        <f t="shared" si="4"/>
        <v>0</v>
      </c>
    </row>
    <row r="265" spans="1:18" s="12" customFormat="1" hidden="1" x14ac:dyDescent="0.3">
      <c r="A265" s="485"/>
      <c r="B265" s="13">
        <v>256</v>
      </c>
      <c r="C265" s="194"/>
      <c r="D265" s="194"/>
      <c r="E265" s="198"/>
      <c r="F265" s="194"/>
      <c r="G265" s="405"/>
      <c r="H265" s="195"/>
      <c r="I265" s="97"/>
      <c r="J265" s="97"/>
      <c r="K265" s="298"/>
      <c r="L265" s="97"/>
      <c r="M265" s="97"/>
      <c r="N265" s="196"/>
      <c r="O265" s="197"/>
      <c r="P265" s="197"/>
      <c r="Q265" s="447"/>
      <c r="R265" s="306" t="str">
        <f t="shared" si="4"/>
        <v>0</v>
      </c>
    </row>
    <row r="266" spans="1:18" s="12" customFormat="1" hidden="1" x14ac:dyDescent="0.3">
      <c r="A266" s="485"/>
      <c r="B266" s="13">
        <v>257</v>
      </c>
      <c r="C266" s="194"/>
      <c r="D266" s="194"/>
      <c r="E266" s="198"/>
      <c r="F266" s="194"/>
      <c r="G266" s="405"/>
      <c r="H266" s="195"/>
      <c r="I266" s="97"/>
      <c r="J266" s="97"/>
      <c r="K266" s="298"/>
      <c r="L266" s="97"/>
      <c r="M266" s="97"/>
      <c r="N266" s="196"/>
      <c r="O266" s="197"/>
      <c r="P266" s="197"/>
      <c r="Q266" s="447"/>
      <c r="R266" s="306" t="str">
        <f t="shared" si="4"/>
        <v>0</v>
      </c>
    </row>
    <row r="267" spans="1:18" s="12" customFormat="1" hidden="1" x14ac:dyDescent="0.3">
      <c r="A267" s="485"/>
      <c r="B267" s="13">
        <v>258</v>
      </c>
      <c r="C267" s="194"/>
      <c r="D267" s="194"/>
      <c r="E267" s="198"/>
      <c r="F267" s="194"/>
      <c r="G267" s="405"/>
      <c r="H267" s="195"/>
      <c r="I267" s="97"/>
      <c r="J267" s="97"/>
      <c r="K267" s="298"/>
      <c r="L267" s="97"/>
      <c r="M267" s="97"/>
      <c r="N267" s="196"/>
      <c r="O267" s="197"/>
      <c r="P267" s="197"/>
      <c r="Q267" s="447"/>
      <c r="R267" s="306" t="str">
        <f t="shared" si="4"/>
        <v>0</v>
      </c>
    </row>
    <row r="268" spans="1:18" s="12" customFormat="1" hidden="1" x14ac:dyDescent="0.3">
      <c r="A268" s="485"/>
      <c r="B268" s="13">
        <v>259</v>
      </c>
      <c r="C268" s="194"/>
      <c r="D268" s="194"/>
      <c r="E268" s="198"/>
      <c r="F268" s="194"/>
      <c r="G268" s="405"/>
      <c r="H268" s="195"/>
      <c r="I268" s="97"/>
      <c r="J268" s="97"/>
      <c r="K268" s="298"/>
      <c r="L268" s="97"/>
      <c r="M268" s="97"/>
      <c r="N268" s="196"/>
      <c r="O268" s="197"/>
      <c r="P268" s="197"/>
      <c r="Q268" s="447"/>
      <c r="R268" s="306" t="str">
        <f t="shared" si="4"/>
        <v>0</v>
      </c>
    </row>
    <row r="269" spans="1:18" s="12" customFormat="1" hidden="1" x14ac:dyDescent="0.3">
      <c r="A269" s="485"/>
      <c r="B269" s="13">
        <v>260</v>
      </c>
      <c r="C269" s="194"/>
      <c r="D269" s="194"/>
      <c r="E269" s="198"/>
      <c r="F269" s="194"/>
      <c r="G269" s="405"/>
      <c r="H269" s="195"/>
      <c r="I269" s="97"/>
      <c r="J269" s="97"/>
      <c r="K269" s="298"/>
      <c r="L269" s="97"/>
      <c r="M269" s="97"/>
      <c r="N269" s="196"/>
      <c r="O269" s="197"/>
      <c r="P269" s="197"/>
      <c r="Q269" s="447"/>
      <c r="R269" s="306" t="str">
        <f t="shared" si="4"/>
        <v>0</v>
      </c>
    </row>
    <row r="270" spans="1:18" s="12" customFormat="1" hidden="1" x14ac:dyDescent="0.3">
      <c r="A270" s="485"/>
      <c r="B270" s="13">
        <v>261</v>
      </c>
      <c r="C270" s="194"/>
      <c r="D270" s="194"/>
      <c r="E270" s="198"/>
      <c r="F270" s="194"/>
      <c r="G270" s="405"/>
      <c r="H270" s="195"/>
      <c r="I270" s="97"/>
      <c r="J270" s="97"/>
      <c r="K270" s="298"/>
      <c r="L270" s="97"/>
      <c r="M270" s="97"/>
      <c r="N270" s="196"/>
      <c r="O270" s="197"/>
      <c r="P270" s="197"/>
      <c r="Q270" s="447"/>
      <c r="R270" s="306" t="str">
        <f t="shared" si="4"/>
        <v>0</v>
      </c>
    </row>
    <row r="271" spans="1:18" s="12" customFormat="1" hidden="1" x14ac:dyDescent="0.3">
      <c r="A271" s="485"/>
      <c r="B271" s="13">
        <v>262</v>
      </c>
      <c r="C271" s="194"/>
      <c r="D271" s="194"/>
      <c r="E271" s="198"/>
      <c r="F271" s="194"/>
      <c r="G271" s="405"/>
      <c r="H271" s="195"/>
      <c r="I271" s="97"/>
      <c r="J271" s="97"/>
      <c r="K271" s="298"/>
      <c r="L271" s="97"/>
      <c r="M271" s="97"/>
      <c r="N271" s="196"/>
      <c r="O271" s="197"/>
      <c r="P271" s="197"/>
      <c r="Q271" s="447"/>
      <c r="R271" s="306" t="str">
        <f t="shared" si="4"/>
        <v>0</v>
      </c>
    </row>
    <row r="272" spans="1:18" s="12" customFormat="1" hidden="1" x14ac:dyDescent="0.3">
      <c r="A272" s="485"/>
      <c r="B272" s="13">
        <v>263</v>
      </c>
      <c r="C272" s="194"/>
      <c r="D272" s="194"/>
      <c r="E272" s="198"/>
      <c r="F272" s="194"/>
      <c r="G272" s="405"/>
      <c r="H272" s="195"/>
      <c r="I272" s="97"/>
      <c r="J272" s="97"/>
      <c r="K272" s="298"/>
      <c r="L272" s="97"/>
      <c r="M272" s="97"/>
      <c r="N272" s="196"/>
      <c r="O272" s="197"/>
      <c r="P272" s="197"/>
      <c r="Q272" s="447"/>
      <c r="R272" s="306" t="str">
        <f t="shared" si="4"/>
        <v>0</v>
      </c>
    </row>
    <row r="273" spans="1:18" s="12" customFormat="1" hidden="1" x14ac:dyDescent="0.3">
      <c r="A273" s="485"/>
      <c r="B273" s="13">
        <v>264</v>
      </c>
      <c r="C273" s="194"/>
      <c r="D273" s="194"/>
      <c r="E273" s="198"/>
      <c r="F273" s="194"/>
      <c r="G273" s="405"/>
      <c r="H273" s="195"/>
      <c r="I273" s="97"/>
      <c r="J273" s="97"/>
      <c r="K273" s="298"/>
      <c r="L273" s="97"/>
      <c r="M273" s="97"/>
      <c r="N273" s="196"/>
      <c r="O273" s="197"/>
      <c r="P273" s="197"/>
      <c r="Q273" s="447"/>
      <c r="R273" s="306" t="str">
        <f t="shared" si="4"/>
        <v>0</v>
      </c>
    </row>
    <row r="274" spans="1:18" s="12" customFormat="1" hidden="1" x14ac:dyDescent="0.3">
      <c r="A274" s="485"/>
      <c r="B274" s="13">
        <v>265</v>
      </c>
      <c r="C274" s="194"/>
      <c r="D274" s="194"/>
      <c r="E274" s="198"/>
      <c r="F274" s="194"/>
      <c r="G274" s="405"/>
      <c r="H274" s="195"/>
      <c r="I274" s="97"/>
      <c r="J274" s="97"/>
      <c r="K274" s="298"/>
      <c r="L274" s="97"/>
      <c r="M274" s="97"/>
      <c r="N274" s="196"/>
      <c r="O274" s="197"/>
      <c r="P274" s="197"/>
      <c r="Q274" s="447"/>
      <c r="R274" s="306" t="str">
        <f t="shared" si="4"/>
        <v>0</v>
      </c>
    </row>
    <row r="275" spans="1:18" s="12" customFormat="1" hidden="1" x14ac:dyDescent="0.3">
      <c r="A275" s="485"/>
      <c r="B275" s="13">
        <v>266</v>
      </c>
      <c r="C275" s="194"/>
      <c r="D275" s="194"/>
      <c r="E275" s="198"/>
      <c r="F275" s="194"/>
      <c r="G275" s="405"/>
      <c r="H275" s="195"/>
      <c r="I275" s="97"/>
      <c r="J275" s="97"/>
      <c r="K275" s="298"/>
      <c r="L275" s="97"/>
      <c r="M275" s="97"/>
      <c r="N275" s="196"/>
      <c r="O275" s="197"/>
      <c r="P275" s="197"/>
      <c r="Q275" s="447"/>
      <c r="R275" s="306" t="str">
        <f t="shared" si="4"/>
        <v>0</v>
      </c>
    </row>
    <row r="276" spans="1:18" s="12" customFormat="1" hidden="1" x14ac:dyDescent="0.3">
      <c r="A276" s="485"/>
      <c r="B276" s="13">
        <v>267</v>
      </c>
      <c r="C276" s="194"/>
      <c r="D276" s="194"/>
      <c r="E276" s="198"/>
      <c r="F276" s="194"/>
      <c r="G276" s="405"/>
      <c r="H276" s="195"/>
      <c r="I276" s="97"/>
      <c r="J276" s="97"/>
      <c r="K276" s="298"/>
      <c r="L276" s="97"/>
      <c r="M276" s="97"/>
      <c r="N276" s="196"/>
      <c r="O276" s="197"/>
      <c r="P276" s="197"/>
      <c r="Q276" s="447"/>
      <c r="R276" s="306" t="str">
        <f t="shared" si="4"/>
        <v>0</v>
      </c>
    </row>
    <row r="277" spans="1:18" s="12" customFormat="1" hidden="1" x14ac:dyDescent="0.3">
      <c r="A277" s="485"/>
      <c r="B277" s="13">
        <v>268</v>
      </c>
      <c r="C277" s="194"/>
      <c r="D277" s="194"/>
      <c r="E277" s="198"/>
      <c r="F277" s="194"/>
      <c r="G277" s="405"/>
      <c r="H277" s="195"/>
      <c r="I277" s="97"/>
      <c r="J277" s="97"/>
      <c r="K277" s="298"/>
      <c r="L277" s="97"/>
      <c r="M277" s="97"/>
      <c r="N277" s="196"/>
      <c r="O277" s="197"/>
      <c r="P277" s="197"/>
      <c r="Q277" s="447"/>
      <c r="R277" s="306" t="str">
        <f t="shared" si="4"/>
        <v>0</v>
      </c>
    </row>
    <row r="278" spans="1:18" s="12" customFormat="1" hidden="1" x14ac:dyDescent="0.3">
      <c r="A278" s="485"/>
      <c r="B278" s="13">
        <v>269</v>
      </c>
      <c r="C278" s="194"/>
      <c r="D278" s="194"/>
      <c r="E278" s="198"/>
      <c r="F278" s="194"/>
      <c r="G278" s="405"/>
      <c r="H278" s="195"/>
      <c r="I278" s="97"/>
      <c r="J278" s="97"/>
      <c r="K278" s="298"/>
      <c r="L278" s="97"/>
      <c r="M278" s="97"/>
      <c r="N278" s="196"/>
      <c r="O278" s="197"/>
      <c r="P278" s="197"/>
      <c r="Q278" s="447"/>
      <c r="R278" s="306" t="str">
        <f t="shared" si="4"/>
        <v>0</v>
      </c>
    </row>
    <row r="279" spans="1:18" s="12" customFormat="1" hidden="1" x14ac:dyDescent="0.3">
      <c r="A279" s="485"/>
      <c r="B279" s="13">
        <v>270</v>
      </c>
      <c r="C279" s="194"/>
      <c r="D279" s="194"/>
      <c r="E279" s="198"/>
      <c r="F279" s="194"/>
      <c r="G279" s="405"/>
      <c r="H279" s="195"/>
      <c r="I279" s="97"/>
      <c r="J279" s="97"/>
      <c r="K279" s="298"/>
      <c r="L279" s="97"/>
      <c r="M279" s="97"/>
      <c r="N279" s="196"/>
      <c r="O279" s="197"/>
      <c r="P279" s="197"/>
      <c r="Q279" s="447"/>
      <c r="R279" s="306" t="str">
        <f t="shared" si="4"/>
        <v>0</v>
      </c>
    </row>
    <row r="280" spans="1:18" s="12" customFormat="1" hidden="1" x14ac:dyDescent="0.3">
      <c r="A280" s="485"/>
      <c r="B280" s="13">
        <v>271</v>
      </c>
      <c r="C280" s="194"/>
      <c r="D280" s="194"/>
      <c r="E280" s="198"/>
      <c r="F280" s="194"/>
      <c r="G280" s="405"/>
      <c r="H280" s="195"/>
      <c r="I280" s="97"/>
      <c r="J280" s="97"/>
      <c r="K280" s="298"/>
      <c r="L280" s="97"/>
      <c r="M280" s="97"/>
      <c r="N280" s="196"/>
      <c r="O280" s="197"/>
      <c r="P280" s="197"/>
      <c r="Q280" s="447"/>
      <c r="R280" s="306" t="str">
        <f t="shared" si="4"/>
        <v>0</v>
      </c>
    </row>
    <row r="281" spans="1:18" s="12" customFormat="1" hidden="1" x14ac:dyDescent="0.3">
      <c r="A281" s="485"/>
      <c r="B281" s="13">
        <v>272</v>
      </c>
      <c r="C281" s="194"/>
      <c r="D281" s="194"/>
      <c r="E281" s="198"/>
      <c r="F281" s="194"/>
      <c r="G281" s="405"/>
      <c r="H281" s="195"/>
      <c r="I281" s="97"/>
      <c r="J281" s="97"/>
      <c r="K281" s="298"/>
      <c r="L281" s="97"/>
      <c r="M281" s="97"/>
      <c r="N281" s="196"/>
      <c r="O281" s="197"/>
      <c r="P281" s="197"/>
      <c r="Q281" s="447"/>
      <c r="R281" s="306" t="str">
        <f t="shared" si="4"/>
        <v>0</v>
      </c>
    </row>
    <row r="282" spans="1:18" s="12" customFormat="1" hidden="1" x14ac:dyDescent="0.3">
      <c r="A282" s="485"/>
      <c r="B282" s="13">
        <v>273</v>
      </c>
      <c r="C282" s="194"/>
      <c r="D282" s="194"/>
      <c r="E282" s="198"/>
      <c r="F282" s="194"/>
      <c r="G282" s="405"/>
      <c r="H282" s="195"/>
      <c r="I282" s="97"/>
      <c r="J282" s="97"/>
      <c r="K282" s="298"/>
      <c r="L282" s="97"/>
      <c r="M282" s="97"/>
      <c r="N282" s="196"/>
      <c r="O282" s="197"/>
      <c r="P282" s="197"/>
      <c r="Q282" s="447"/>
      <c r="R282" s="306" t="str">
        <f t="shared" si="4"/>
        <v>0</v>
      </c>
    </row>
    <row r="283" spans="1:18" s="12" customFormat="1" hidden="1" x14ac:dyDescent="0.3">
      <c r="A283" s="485"/>
      <c r="B283" s="13">
        <v>274</v>
      </c>
      <c r="C283" s="194"/>
      <c r="D283" s="194"/>
      <c r="E283" s="198"/>
      <c r="F283" s="194"/>
      <c r="G283" s="405"/>
      <c r="H283" s="195"/>
      <c r="I283" s="97"/>
      <c r="J283" s="97"/>
      <c r="K283" s="298"/>
      <c r="L283" s="97"/>
      <c r="M283" s="97"/>
      <c r="N283" s="196"/>
      <c r="O283" s="197"/>
      <c r="P283" s="197"/>
      <c r="Q283" s="447"/>
      <c r="R283" s="306" t="str">
        <f t="shared" si="4"/>
        <v>0</v>
      </c>
    </row>
    <row r="284" spans="1:18" s="12" customFormat="1" hidden="1" x14ac:dyDescent="0.3">
      <c r="A284" s="485"/>
      <c r="B284" s="13">
        <v>275</v>
      </c>
      <c r="C284" s="194"/>
      <c r="D284" s="194"/>
      <c r="E284" s="198"/>
      <c r="F284" s="194"/>
      <c r="G284" s="405"/>
      <c r="H284" s="195"/>
      <c r="I284" s="97"/>
      <c r="J284" s="97"/>
      <c r="K284" s="298"/>
      <c r="L284" s="97"/>
      <c r="M284" s="97"/>
      <c r="N284" s="196"/>
      <c r="O284" s="197"/>
      <c r="P284" s="197"/>
      <c r="Q284" s="447"/>
      <c r="R284" s="306" t="str">
        <f t="shared" ref="R284:R307" si="5">IF(K284="ja",P284,"0")</f>
        <v>0</v>
      </c>
    </row>
    <row r="285" spans="1:18" s="12" customFormat="1" hidden="1" x14ac:dyDescent="0.3">
      <c r="A285" s="485"/>
      <c r="B285" s="13">
        <v>276</v>
      </c>
      <c r="C285" s="194"/>
      <c r="D285" s="194"/>
      <c r="E285" s="198"/>
      <c r="F285" s="194"/>
      <c r="G285" s="405"/>
      <c r="H285" s="195"/>
      <c r="I285" s="97"/>
      <c r="J285" s="97"/>
      <c r="K285" s="298"/>
      <c r="L285" s="97"/>
      <c r="M285" s="97"/>
      <c r="N285" s="196"/>
      <c r="O285" s="197"/>
      <c r="P285" s="197"/>
      <c r="Q285" s="447"/>
      <c r="R285" s="306" t="str">
        <f t="shared" si="5"/>
        <v>0</v>
      </c>
    </row>
    <row r="286" spans="1:18" s="12" customFormat="1" hidden="1" x14ac:dyDescent="0.3">
      <c r="A286" s="485"/>
      <c r="B286" s="13">
        <v>277</v>
      </c>
      <c r="C286" s="194"/>
      <c r="D286" s="194"/>
      <c r="E286" s="198"/>
      <c r="F286" s="194"/>
      <c r="G286" s="405"/>
      <c r="H286" s="195"/>
      <c r="I286" s="97"/>
      <c r="J286" s="97"/>
      <c r="K286" s="298"/>
      <c r="L286" s="97"/>
      <c r="M286" s="97"/>
      <c r="N286" s="196"/>
      <c r="O286" s="197"/>
      <c r="P286" s="197"/>
      <c r="Q286" s="447"/>
      <c r="R286" s="306" t="str">
        <f t="shared" si="5"/>
        <v>0</v>
      </c>
    </row>
    <row r="287" spans="1:18" s="12" customFormat="1" hidden="1" x14ac:dyDescent="0.3">
      <c r="A287" s="485"/>
      <c r="B287" s="13">
        <v>278</v>
      </c>
      <c r="C287" s="194"/>
      <c r="D287" s="194"/>
      <c r="E287" s="198"/>
      <c r="F287" s="194"/>
      <c r="G287" s="405"/>
      <c r="H287" s="195"/>
      <c r="I287" s="97"/>
      <c r="J287" s="97"/>
      <c r="K287" s="298"/>
      <c r="L287" s="97"/>
      <c r="M287" s="97"/>
      <c r="N287" s="196"/>
      <c r="O287" s="197"/>
      <c r="P287" s="197"/>
      <c r="Q287" s="447"/>
      <c r="R287" s="306" t="str">
        <f t="shared" si="5"/>
        <v>0</v>
      </c>
    </row>
    <row r="288" spans="1:18" s="12" customFormat="1" hidden="1" x14ac:dyDescent="0.3">
      <c r="A288" s="485"/>
      <c r="B288" s="13">
        <v>279</v>
      </c>
      <c r="C288" s="194"/>
      <c r="D288" s="194"/>
      <c r="E288" s="198"/>
      <c r="F288" s="194"/>
      <c r="G288" s="405"/>
      <c r="H288" s="195"/>
      <c r="I288" s="97"/>
      <c r="J288" s="97"/>
      <c r="K288" s="298"/>
      <c r="L288" s="97"/>
      <c r="M288" s="97"/>
      <c r="N288" s="196"/>
      <c r="O288" s="197"/>
      <c r="P288" s="197"/>
      <c r="Q288" s="447"/>
      <c r="R288" s="306" t="str">
        <f t="shared" si="5"/>
        <v>0</v>
      </c>
    </row>
    <row r="289" spans="1:18" s="12" customFormat="1" hidden="1" x14ac:dyDescent="0.3">
      <c r="A289" s="485"/>
      <c r="B289" s="13">
        <v>280</v>
      </c>
      <c r="C289" s="194"/>
      <c r="D289" s="194"/>
      <c r="E289" s="198"/>
      <c r="F289" s="194"/>
      <c r="G289" s="405"/>
      <c r="H289" s="195"/>
      <c r="I289" s="97"/>
      <c r="J289" s="97"/>
      <c r="K289" s="298"/>
      <c r="L289" s="97"/>
      <c r="M289" s="97"/>
      <c r="N289" s="196"/>
      <c r="O289" s="197"/>
      <c r="P289" s="197"/>
      <c r="Q289" s="447"/>
      <c r="R289" s="306" t="str">
        <f t="shared" si="5"/>
        <v>0</v>
      </c>
    </row>
    <row r="290" spans="1:18" s="12" customFormat="1" hidden="1" x14ac:dyDescent="0.3">
      <c r="A290" s="485"/>
      <c r="B290" s="13">
        <v>281</v>
      </c>
      <c r="C290" s="194"/>
      <c r="D290" s="194"/>
      <c r="E290" s="198"/>
      <c r="F290" s="194"/>
      <c r="G290" s="405"/>
      <c r="H290" s="195"/>
      <c r="I290" s="97"/>
      <c r="J290" s="97"/>
      <c r="K290" s="298"/>
      <c r="L290" s="97"/>
      <c r="M290" s="97"/>
      <c r="N290" s="196"/>
      <c r="O290" s="197"/>
      <c r="P290" s="197"/>
      <c r="Q290" s="447"/>
      <c r="R290" s="306" t="str">
        <f t="shared" si="5"/>
        <v>0</v>
      </c>
    </row>
    <row r="291" spans="1:18" s="12" customFormat="1" hidden="1" x14ac:dyDescent="0.3">
      <c r="A291" s="485"/>
      <c r="B291" s="13">
        <v>282</v>
      </c>
      <c r="C291" s="194"/>
      <c r="D291" s="194"/>
      <c r="E291" s="198"/>
      <c r="F291" s="194"/>
      <c r="G291" s="405"/>
      <c r="H291" s="195"/>
      <c r="I291" s="97"/>
      <c r="J291" s="97"/>
      <c r="K291" s="298"/>
      <c r="L291" s="97"/>
      <c r="M291" s="97"/>
      <c r="N291" s="196"/>
      <c r="O291" s="197"/>
      <c r="P291" s="197"/>
      <c r="Q291" s="447"/>
      <c r="R291" s="306" t="str">
        <f t="shared" si="5"/>
        <v>0</v>
      </c>
    </row>
    <row r="292" spans="1:18" s="12" customFormat="1" hidden="1" x14ac:dyDescent="0.3">
      <c r="A292" s="485"/>
      <c r="B292" s="13">
        <v>283</v>
      </c>
      <c r="C292" s="194"/>
      <c r="D292" s="194"/>
      <c r="E292" s="198"/>
      <c r="F292" s="194"/>
      <c r="G292" s="405"/>
      <c r="H292" s="195"/>
      <c r="I292" s="97"/>
      <c r="J292" s="97"/>
      <c r="K292" s="298"/>
      <c r="L292" s="97"/>
      <c r="M292" s="97"/>
      <c r="N292" s="196"/>
      <c r="O292" s="197"/>
      <c r="P292" s="197"/>
      <c r="Q292" s="447"/>
      <c r="R292" s="306" t="str">
        <f t="shared" si="5"/>
        <v>0</v>
      </c>
    </row>
    <row r="293" spans="1:18" s="12" customFormat="1" hidden="1" x14ac:dyDescent="0.3">
      <c r="A293" s="485"/>
      <c r="B293" s="13">
        <v>284</v>
      </c>
      <c r="C293" s="194"/>
      <c r="D293" s="194"/>
      <c r="E293" s="198"/>
      <c r="F293" s="194"/>
      <c r="G293" s="405"/>
      <c r="H293" s="195"/>
      <c r="I293" s="97"/>
      <c r="J293" s="97"/>
      <c r="K293" s="298"/>
      <c r="L293" s="97"/>
      <c r="M293" s="97"/>
      <c r="N293" s="196"/>
      <c r="O293" s="197"/>
      <c r="P293" s="197"/>
      <c r="Q293" s="447"/>
      <c r="R293" s="306" t="str">
        <f t="shared" si="5"/>
        <v>0</v>
      </c>
    </row>
    <row r="294" spans="1:18" s="12" customFormat="1" hidden="1" x14ac:dyDescent="0.3">
      <c r="A294" s="485"/>
      <c r="B294" s="13">
        <v>285</v>
      </c>
      <c r="C294" s="194"/>
      <c r="D294" s="194"/>
      <c r="E294" s="198"/>
      <c r="F294" s="194"/>
      <c r="G294" s="405"/>
      <c r="H294" s="195"/>
      <c r="I294" s="97"/>
      <c r="J294" s="97"/>
      <c r="K294" s="298"/>
      <c r="L294" s="97"/>
      <c r="M294" s="97"/>
      <c r="N294" s="196"/>
      <c r="O294" s="197"/>
      <c r="P294" s="197"/>
      <c r="Q294" s="447"/>
      <c r="R294" s="306" t="str">
        <f t="shared" si="5"/>
        <v>0</v>
      </c>
    </row>
    <row r="295" spans="1:18" s="12" customFormat="1" hidden="1" x14ac:dyDescent="0.3">
      <c r="A295" s="485"/>
      <c r="B295" s="13">
        <v>286</v>
      </c>
      <c r="C295" s="194"/>
      <c r="D295" s="194"/>
      <c r="E295" s="198"/>
      <c r="F295" s="194"/>
      <c r="G295" s="405"/>
      <c r="H295" s="195"/>
      <c r="I295" s="97"/>
      <c r="J295" s="97"/>
      <c r="K295" s="298"/>
      <c r="L295" s="97"/>
      <c r="M295" s="97"/>
      <c r="N295" s="196"/>
      <c r="O295" s="197"/>
      <c r="P295" s="197"/>
      <c r="Q295" s="447"/>
      <c r="R295" s="306" t="str">
        <f t="shared" si="5"/>
        <v>0</v>
      </c>
    </row>
    <row r="296" spans="1:18" s="12" customFormat="1" hidden="1" x14ac:dyDescent="0.3">
      <c r="A296" s="485"/>
      <c r="B296" s="13">
        <v>287</v>
      </c>
      <c r="C296" s="194"/>
      <c r="D296" s="194"/>
      <c r="E296" s="198"/>
      <c r="F296" s="194"/>
      <c r="G296" s="405"/>
      <c r="H296" s="195"/>
      <c r="I296" s="97"/>
      <c r="J296" s="97"/>
      <c r="K296" s="298"/>
      <c r="L296" s="97"/>
      <c r="M296" s="97"/>
      <c r="N296" s="196"/>
      <c r="O296" s="197"/>
      <c r="P296" s="197"/>
      <c r="Q296" s="447"/>
      <c r="R296" s="306" t="str">
        <f t="shared" si="5"/>
        <v>0</v>
      </c>
    </row>
    <row r="297" spans="1:18" s="12" customFormat="1" hidden="1" x14ac:dyDescent="0.3">
      <c r="A297" s="485"/>
      <c r="B297" s="13">
        <v>288</v>
      </c>
      <c r="C297" s="194"/>
      <c r="D297" s="194"/>
      <c r="E297" s="198"/>
      <c r="F297" s="194"/>
      <c r="G297" s="405"/>
      <c r="H297" s="195"/>
      <c r="I297" s="97"/>
      <c r="J297" s="97"/>
      <c r="K297" s="298"/>
      <c r="L297" s="97"/>
      <c r="M297" s="97"/>
      <c r="N297" s="196"/>
      <c r="O297" s="197"/>
      <c r="P297" s="197"/>
      <c r="Q297" s="447"/>
      <c r="R297" s="306" t="str">
        <f t="shared" si="5"/>
        <v>0</v>
      </c>
    </row>
    <row r="298" spans="1:18" s="12" customFormat="1" hidden="1" x14ac:dyDescent="0.3">
      <c r="A298" s="485"/>
      <c r="B298" s="13">
        <v>289</v>
      </c>
      <c r="C298" s="194"/>
      <c r="D298" s="194"/>
      <c r="E298" s="198"/>
      <c r="F298" s="194"/>
      <c r="G298" s="405"/>
      <c r="H298" s="195"/>
      <c r="I298" s="97"/>
      <c r="J298" s="97"/>
      <c r="K298" s="298"/>
      <c r="L298" s="97"/>
      <c r="M298" s="97"/>
      <c r="N298" s="196"/>
      <c r="O298" s="197"/>
      <c r="P298" s="197"/>
      <c r="Q298" s="447"/>
      <c r="R298" s="306" t="str">
        <f t="shared" si="5"/>
        <v>0</v>
      </c>
    </row>
    <row r="299" spans="1:18" s="12" customFormat="1" hidden="1" x14ac:dyDescent="0.3">
      <c r="A299" s="485"/>
      <c r="B299" s="13">
        <v>290</v>
      </c>
      <c r="C299" s="194"/>
      <c r="D299" s="194"/>
      <c r="E299" s="198"/>
      <c r="F299" s="194"/>
      <c r="G299" s="405"/>
      <c r="H299" s="195"/>
      <c r="I299" s="97"/>
      <c r="J299" s="97"/>
      <c r="K299" s="298"/>
      <c r="L299" s="97"/>
      <c r="M299" s="97"/>
      <c r="N299" s="196"/>
      <c r="O299" s="197"/>
      <c r="P299" s="197"/>
      <c r="Q299" s="447"/>
      <c r="R299" s="306" t="str">
        <f t="shared" si="5"/>
        <v>0</v>
      </c>
    </row>
    <row r="300" spans="1:18" s="12" customFormat="1" hidden="1" x14ac:dyDescent="0.3">
      <c r="A300" s="485"/>
      <c r="B300" s="13">
        <v>291</v>
      </c>
      <c r="C300" s="194"/>
      <c r="D300" s="194"/>
      <c r="E300" s="198"/>
      <c r="F300" s="194"/>
      <c r="G300" s="405"/>
      <c r="H300" s="195"/>
      <c r="I300" s="97"/>
      <c r="J300" s="97"/>
      <c r="K300" s="298"/>
      <c r="L300" s="97"/>
      <c r="M300" s="97"/>
      <c r="N300" s="196"/>
      <c r="O300" s="197"/>
      <c r="P300" s="197"/>
      <c r="Q300" s="447"/>
      <c r="R300" s="306" t="str">
        <f t="shared" si="5"/>
        <v>0</v>
      </c>
    </row>
    <row r="301" spans="1:18" s="12" customFormat="1" hidden="1" x14ac:dyDescent="0.3">
      <c r="A301" s="485"/>
      <c r="B301" s="13">
        <v>292</v>
      </c>
      <c r="C301" s="194"/>
      <c r="D301" s="194"/>
      <c r="E301" s="198"/>
      <c r="F301" s="194"/>
      <c r="G301" s="405"/>
      <c r="H301" s="195"/>
      <c r="I301" s="97"/>
      <c r="J301" s="97"/>
      <c r="K301" s="298"/>
      <c r="L301" s="97"/>
      <c r="M301" s="97"/>
      <c r="N301" s="196"/>
      <c r="O301" s="197"/>
      <c r="P301" s="197"/>
      <c r="Q301" s="447"/>
      <c r="R301" s="306" t="str">
        <f t="shared" si="5"/>
        <v>0</v>
      </c>
    </row>
    <row r="302" spans="1:18" s="12" customFormat="1" hidden="1" x14ac:dyDescent="0.3">
      <c r="A302" s="485"/>
      <c r="B302" s="13">
        <v>293</v>
      </c>
      <c r="C302" s="194"/>
      <c r="D302" s="194"/>
      <c r="E302" s="198"/>
      <c r="F302" s="194"/>
      <c r="G302" s="405"/>
      <c r="H302" s="195"/>
      <c r="I302" s="97"/>
      <c r="J302" s="97"/>
      <c r="K302" s="298"/>
      <c r="L302" s="97"/>
      <c r="M302" s="97"/>
      <c r="N302" s="196"/>
      <c r="O302" s="197"/>
      <c r="P302" s="197"/>
      <c r="Q302" s="447"/>
      <c r="R302" s="306" t="str">
        <f t="shared" si="5"/>
        <v>0</v>
      </c>
    </row>
    <row r="303" spans="1:18" s="12" customFormat="1" hidden="1" x14ac:dyDescent="0.3">
      <c r="A303" s="485"/>
      <c r="B303" s="13">
        <v>294</v>
      </c>
      <c r="C303" s="194"/>
      <c r="D303" s="194"/>
      <c r="E303" s="198"/>
      <c r="F303" s="194"/>
      <c r="G303" s="405"/>
      <c r="H303" s="195"/>
      <c r="I303" s="97"/>
      <c r="J303" s="97"/>
      <c r="K303" s="298"/>
      <c r="L303" s="97"/>
      <c r="M303" s="97"/>
      <c r="N303" s="196"/>
      <c r="O303" s="197"/>
      <c r="P303" s="197"/>
      <c r="Q303" s="447"/>
      <c r="R303" s="306" t="str">
        <f t="shared" si="5"/>
        <v>0</v>
      </c>
    </row>
    <row r="304" spans="1:18" s="12" customFormat="1" hidden="1" x14ac:dyDescent="0.3">
      <c r="A304" s="485"/>
      <c r="B304" s="13">
        <v>295</v>
      </c>
      <c r="C304" s="194"/>
      <c r="D304" s="194"/>
      <c r="E304" s="198"/>
      <c r="F304" s="194"/>
      <c r="G304" s="405"/>
      <c r="H304" s="195"/>
      <c r="I304" s="97"/>
      <c r="J304" s="97"/>
      <c r="K304" s="298"/>
      <c r="L304" s="97"/>
      <c r="M304" s="97"/>
      <c r="N304" s="196"/>
      <c r="O304" s="197"/>
      <c r="P304" s="197"/>
      <c r="Q304" s="447"/>
      <c r="R304" s="306" t="str">
        <f t="shared" si="5"/>
        <v>0</v>
      </c>
    </row>
    <row r="305" spans="1:26" s="12" customFormat="1" hidden="1" x14ac:dyDescent="0.3">
      <c r="A305" s="485"/>
      <c r="B305" s="13">
        <v>296</v>
      </c>
      <c r="C305" s="194"/>
      <c r="D305" s="194"/>
      <c r="E305" s="198"/>
      <c r="F305" s="194"/>
      <c r="G305" s="405"/>
      <c r="H305" s="195"/>
      <c r="I305" s="97"/>
      <c r="J305" s="97"/>
      <c r="K305" s="298"/>
      <c r="L305" s="97"/>
      <c r="M305" s="97"/>
      <c r="N305" s="196"/>
      <c r="O305" s="197"/>
      <c r="P305" s="197"/>
      <c r="Q305" s="447"/>
      <c r="R305" s="306" t="str">
        <f t="shared" si="5"/>
        <v>0</v>
      </c>
    </row>
    <row r="306" spans="1:26" s="12" customFormat="1" hidden="1" x14ac:dyDescent="0.3">
      <c r="A306" s="485"/>
      <c r="B306" s="13">
        <v>297</v>
      </c>
      <c r="C306" s="194"/>
      <c r="D306" s="194"/>
      <c r="E306" s="198"/>
      <c r="F306" s="194"/>
      <c r="G306" s="405"/>
      <c r="H306" s="195"/>
      <c r="I306" s="97"/>
      <c r="J306" s="97"/>
      <c r="K306" s="298"/>
      <c r="L306" s="97"/>
      <c r="M306" s="97"/>
      <c r="N306" s="196"/>
      <c r="O306" s="197"/>
      <c r="P306" s="197"/>
      <c r="Q306" s="447"/>
      <c r="R306" s="306" t="str">
        <f t="shared" si="5"/>
        <v>0</v>
      </c>
    </row>
    <row r="307" spans="1:26" s="12" customFormat="1" hidden="1" x14ac:dyDescent="0.3">
      <c r="A307" s="485"/>
      <c r="B307" s="13">
        <v>298</v>
      </c>
      <c r="C307" s="194"/>
      <c r="D307" s="194"/>
      <c r="E307" s="198"/>
      <c r="F307" s="194"/>
      <c r="G307" s="405"/>
      <c r="H307" s="195"/>
      <c r="I307" s="97"/>
      <c r="J307" s="97"/>
      <c r="K307" s="298"/>
      <c r="L307" s="97"/>
      <c r="M307" s="97"/>
      <c r="N307" s="196"/>
      <c r="O307" s="197"/>
      <c r="P307" s="197"/>
      <c r="Q307" s="447"/>
      <c r="R307" s="306" t="str">
        <f t="shared" si="5"/>
        <v>0</v>
      </c>
    </row>
    <row r="308" spans="1:26" s="12" customFormat="1" hidden="1" x14ac:dyDescent="0.3">
      <c r="A308" s="485"/>
      <c r="B308" s="13">
        <v>299</v>
      </c>
      <c r="C308" s="194"/>
      <c r="D308" s="194"/>
      <c r="E308" s="198"/>
      <c r="F308" s="194"/>
      <c r="G308" s="405"/>
      <c r="H308" s="195"/>
      <c r="I308" s="97"/>
      <c r="J308" s="97"/>
      <c r="K308" s="298"/>
      <c r="L308" s="97"/>
      <c r="M308" s="97"/>
      <c r="N308" s="196"/>
      <c r="O308" s="197"/>
      <c r="P308" s="197"/>
      <c r="Q308" s="447"/>
      <c r="R308" s="306" t="str">
        <f t="shared" ref="R308:R319" si="6">IF(K308="ja",P308,"0")</f>
        <v>0</v>
      </c>
    </row>
    <row r="309" spans="1:26" s="12" customFormat="1" hidden="1" x14ac:dyDescent="0.3">
      <c r="A309" s="485"/>
      <c r="B309" s="13">
        <v>300</v>
      </c>
      <c r="C309" s="194"/>
      <c r="D309" s="194"/>
      <c r="E309" s="198"/>
      <c r="F309" s="194"/>
      <c r="G309" s="405"/>
      <c r="H309" s="195"/>
      <c r="I309" s="97"/>
      <c r="J309" s="97"/>
      <c r="K309" s="298"/>
      <c r="L309" s="97"/>
      <c r="M309" s="97"/>
      <c r="N309" s="196"/>
      <c r="O309" s="197"/>
      <c r="P309" s="197"/>
      <c r="Q309" s="447"/>
      <c r="R309" s="306" t="str">
        <f t="shared" si="6"/>
        <v>0</v>
      </c>
    </row>
    <row r="310" spans="1:26" s="12" customFormat="1" hidden="1" x14ac:dyDescent="0.3">
      <c r="A310" s="485"/>
      <c r="B310" s="13">
        <v>301</v>
      </c>
      <c r="C310" s="194"/>
      <c r="D310" s="194"/>
      <c r="E310" s="198"/>
      <c r="F310" s="194"/>
      <c r="G310" s="405"/>
      <c r="H310" s="195"/>
      <c r="I310" s="97"/>
      <c r="J310" s="97"/>
      <c r="K310" s="298"/>
      <c r="L310" s="97"/>
      <c r="M310" s="97"/>
      <c r="N310" s="196"/>
      <c r="O310" s="197"/>
      <c r="P310" s="197"/>
      <c r="Q310" s="447"/>
      <c r="R310" s="306" t="str">
        <f t="shared" si="6"/>
        <v>0</v>
      </c>
    </row>
    <row r="311" spans="1:26" s="12" customFormat="1" hidden="1" x14ac:dyDescent="0.3">
      <c r="A311" s="485"/>
      <c r="B311" s="13">
        <v>302</v>
      </c>
      <c r="C311" s="194"/>
      <c r="D311" s="194"/>
      <c r="E311" s="198"/>
      <c r="F311" s="194"/>
      <c r="G311" s="405"/>
      <c r="H311" s="195"/>
      <c r="I311" s="97"/>
      <c r="J311" s="97"/>
      <c r="K311" s="298"/>
      <c r="L311" s="97"/>
      <c r="M311" s="97"/>
      <c r="N311" s="196"/>
      <c r="O311" s="197"/>
      <c r="P311" s="197"/>
      <c r="Q311" s="447"/>
      <c r="R311" s="306" t="str">
        <f t="shared" si="6"/>
        <v>0</v>
      </c>
    </row>
    <row r="312" spans="1:26" s="12" customFormat="1" hidden="1" x14ac:dyDescent="0.3">
      <c r="A312" s="485"/>
      <c r="B312" s="13">
        <v>303</v>
      </c>
      <c r="C312" s="194"/>
      <c r="D312" s="194"/>
      <c r="E312" s="198"/>
      <c r="F312" s="194"/>
      <c r="G312" s="405"/>
      <c r="H312" s="195"/>
      <c r="I312" s="97"/>
      <c r="J312" s="97"/>
      <c r="K312" s="298"/>
      <c r="L312" s="97"/>
      <c r="M312" s="97"/>
      <c r="N312" s="196"/>
      <c r="O312" s="197"/>
      <c r="P312" s="197"/>
      <c r="Q312" s="447"/>
      <c r="R312" s="306" t="str">
        <f t="shared" si="6"/>
        <v>0</v>
      </c>
    </row>
    <row r="313" spans="1:26" s="12" customFormat="1" hidden="1" x14ac:dyDescent="0.3">
      <c r="A313" s="485"/>
      <c r="B313" s="13">
        <v>304</v>
      </c>
      <c r="C313" s="194"/>
      <c r="D313" s="194"/>
      <c r="E313" s="198"/>
      <c r="F313" s="194"/>
      <c r="G313" s="405"/>
      <c r="H313" s="195"/>
      <c r="I313" s="97"/>
      <c r="J313" s="97"/>
      <c r="K313" s="298"/>
      <c r="L313" s="97"/>
      <c r="M313" s="97"/>
      <c r="N313" s="196"/>
      <c r="O313" s="197"/>
      <c r="P313" s="197"/>
      <c r="Q313" s="447"/>
      <c r="R313" s="306" t="str">
        <f t="shared" si="6"/>
        <v>0</v>
      </c>
    </row>
    <row r="314" spans="1:26" s="12" customFormat="1" hidden="1" x14ac:dyDescent="0.3">
      <c r="A314" s="485"/>
      <c r="B314" s="13">
        <v>305</v>
      </c>
      <c r="C314" s="194"/>
      <c r="D314" s="194"/>
      <c r="E314" s="198"/>
      <c r="F314" s="194"/>
      <c r="G314" s="405"/>
      <c r="H314" s="195"/>
      <c r="I314" s="97"/>
      <c r="J314" s="97"/>
      <c r="K314" s="298"/>
      <c r="L314" s="97"/>
      <c r="M314" s="97"/>
      <c r="N314" s="196"/>
      <c r="O314" s="197"/>
      <c r="P314" s="197"/>
      <c r="Q314" s="447"/>
      <c r="R314" s="306" t="str">
        <f t="shared" si="6"/>
        <v>0</v>
      </c>
    </row>
    <row r="315" spans="1:26" s="12" customFormat="1" hidden="1" x14ac:dyDescent="0.3">
      <c r="A315" s="485"/>
      <c r="B315" s="13">
        <v>306</v>
      </c>
      <c r="C315" s="194"/>
      <c r="D315" s="194"/>
      <c r="E315" s="198"/>
      <c r="F315" s="194"/>
      <c r="G315" s="405"/>
      <c r="H315" s="195"/>
      <c r="I315" s="97"/>
      <c r="J315" s="97"/>
      <c r="K315" s="298"/>
      <c r="L315" s="97"/>
      <c r="M315" s="97"/>
      <c r="N315" s="196"/>
      <c r="O315" s="197"/>
      <c r="P315" s="197"/>
      <c r="Q315" s="447"/>
      <c r="R315" s="306" t="str">
        <f t="shared" si="6"/>
        <v>0</v>
      </c>
    </row>
    <row r="316" spans="1:26" s="12" customFormat="1" hidden="1" x14ac:dyDescent="0.3">
      <c r="A316" s="485"/>
      <c r="B316" s="13">
        <v>307</v>
      </c>
      <c r="C316" s="194"/>
      <c r="D316" s="194"/>
      <c r="E316" s="198"/>
      <c r="F316" s="194"/>
      <c r="G316" s="405"/>
      <c r="H316" s="195"/>
      <c r="I316" s="97"/>
      <c r="J316" s="97"/>
      <c r="K316" s="298"/>
      <c r="L316" s="97"/>
      <c r="M316" s="97"/>
      <c r="N316" s="196"/>
      <c r="O316" s="197"/>
      <c r="P316" s="197"/>
      <c r="Q316" s="447"/>
      <c r="R316" s="306" t="str">
        <f t="shared" si="6"/>
        <v>0</v>
      </c>
    </row>
    <row r="317" spans="1:26" s="12" customFormat="1" hidden="1" x14ac:dyDescent="0.3">
      <c r="A317" s="485"/>
      <c r="B317" s="13">
        <v>308</v>
      </c>
      <c r="C317" s="194"/>
      <c r="D317" s="194"/>
      <c r="E317" s="198"/>
      <c r="F317" s="194"/>
      <c r="G317" s="405"/>
      <c r="H317" s="195"/>
      <c r="I317" s="97"/>
      <c r="J317" s="97"/>
      <c r="K317" s="298"/>
      <c r="L317" s="97"/>
      <c r="M317" s="97"/>
      <c r="N317" s="196"/>
      <c r="O317" s="197"/>
      <c r="P317" s="197"/>
      <c r="Q317" s="447"/>
      <c r="R317" s="306" t="str">
        <f t="shared" si="6"/>
        <v>0</v>
      </c>
    </row>
    <row r="318" spans="1:26" s="12" customFormat="1" hidden="1" x14ac:dyDescent="0.3">
      <c r="A318" s="485"/>
      <c r="B318" s="13">
        <v>309</v>
      </c>
      <c r="C318" s="194"/>
      <c r="D318" s="194"/>
      <c r="E318" s="198"/>
      <c r="F318" s="194"/>
      <c r="G318" s="405"/>
      <c r="H318" s="195"/>
      <c r="I318" s="97"/>
      <c r="J318" s="97"/>
      <c r="K318" s="298"/>
      <c r="L318" s="97"/>
      <c r="M318" s="97"/>
      <c r="N318" s="196"/>
      <c r="O318" s="197"/>
      <c r="P318" s="197"/>
      <c r="Q318" s="447"/>
      <c r="R318" s="306" t="str">
        <f t="shared" si="6"/>
        <v>0</v>
      </c>
    </row>
    <row r="319" spans="1:26" s="12" customFormat="1" hidden="1" x14ac:dyDescent="0.3">
      <c r="A319" s="485"/>
      <c r="B319" s="13">
        <v>310</v>
      </c>
      <c r="C319" s="194"/>
      <c r="D319" s="194"/>
      <c r="E319" s="198"/>
      <c r="F319" s="194"/>
      <c r="G319" s="405"/>
      <c r="H319" s="195"/>
      <c r="I319" s="97"/>
      <c r="J319" s="97"/>
      <c r="K319" s="298"/>
      <c r="L319" s="97"/>
      <c r="M319" s="97"/>
      <c r="N319" s="196"/>
      <c r="O319" s="197"/>
      <c r="P319" s="197"/>
      <c r="Q319" s="447"/>
      <c r="R319" s="306" t="str">
        <f t="shared" si="6"/>
        <v>0</v>
      </c>
    </row>
    <row r="320" spans="1:26" ht="12.6" customHeight="1" x14ac:dyDescent="0.3">
      <c r="A320" s="485"/>
      <c r="B320" s="5"/>
      <c r="C320" s="5"/>
      <c r="D320" s="5"/>
      <c r="E320" s="5"/>
      <c r="F320" s="5"/>
      <c r="G320" s="68"/>
      <c r="H320" s="5"/>
      <c r="I320" s="5"/>
      <c r="J320" s="5"/>
      <c r="K320" s="5"/>
      <c r="L320" s="42"/>
      <c r="M320" s="5"/>
      <c r="N320" s="5"/>
      <c r="O320" s="6"/>
      <c r="P320" s="7"/>
      <c r="Q320" s="448"/>
      <c r="U320" s="2"/>
      <c r="V320" s="2"/>
      <c r="W320" s="2"/>
      <c r="X320" s="2"/>
      <c r="Y320" s="2"/>
      <c r="Z320" s="2"/>
    </row>
    <row r="321" spans="1:26" ht="11.25" customHeight="1" thickBot="1" x14ac:dyDescent="0.35">
      <c r="A321" s="485"/>
      <c r="B321" s="5"/>
      <c r="C321" s="5"/>
      <c r="D321" s="5"/>
      <c r="E321" s="5"/>
      <c r="F321" s="5"/>
      <c r="G321" s="68"/>
      <c r="H321" s="68"/>
      <c r="I321" s="5"/>
      <c r="J321" s="5"/>
      <c r="K321" s="5"/>
      <c r="L321" s="42"/>
      <c r="M321" s="5"/>
      <c r="N321" s="5"/>
      <c r="O321" s="6"/>
      <c r="P321" s="7"/>
      <c r="Q321" s="448"/>
      <c r="T321" s="1" t="str">
        <f>IF(AND(P336&gt;0.095,P336&lt;0.2,P338&lt;1),"Mindestwärmebelegungsdichte von 1,00 MWh/m nicht eingehalten","")</f>
        <v/>
      </c>
      <c r="U321" s="110"/>
      <c r="V321" s="110"/>
      <c r="W321" s="110"/>
      <c r="X321" s="110"/>
      <c r="Y321" s="110"/>
      <c r="Z321" s="110"/>
    </row>
    <row r="322" spans="1:26" ht="3.75" hidden="1" customHeight="1" thickBot="1" x14ac:dyDescent="0.35">
      <c r="A322" s="485"/>
      <c r="B322" s="5"/>
      <c r="C322" s="5"/>
      <c r="D322" s="5"/>
      <c r="E322" s="5"/>
      <c r="F322" s="5"/>
      <c r="G322" s="68"/>
      <c r="H322" s="5"/>
      <c r="I322" s="5"/>
      <c r="J322" s="5"/>
      <c r="K322" s="5"/>
      <c r="L322" s="42"/>
      <c r="M322" s="5"/>
      <c r="N322" s="5"/>
      <c r="O322" s="6"/>
      <c r="P322" s="7"/>
      <c r="Q322" s="448"/>
    </row>
    <row r="323" spans="1:26" s="2" customFormat="1" ht="18" customHeight="1" thickBot="1" x14ac:dyDescent="0.35">
      <c r="A323" s="485"/>
      <c r="B323" s="8"/>
      <c r="C323" s="412" t="s">
        <v>50</v>
      </c>
      <c r="D323" s="10"/>
      <c r="E323" s="10"/>
      <c r="F323" s="10"/>
      <c r="G323" s="70"/>
      <c r="H323" s="308"/>
      <c r="I323" s="412"/>
      <c r="J323" s="418" t="s">
        <v>225</v>
      </c>
      <c r="K323" s="419" t="str">
        <f>IF(P323=0,"",ROUND((R323/P323),2))</f>
        <v/>
      </c>
      <c r="L323" s="420" t="str">
        <f>IF(AND(P337=100%,K323&gt;50%),"Fuel-Switch Bonus kann beantragt werden","")</f>
        <v/>
      </c>
      <c r="M323" s="10"/>
      <c r="N323" s="10"/>
      <c r="O323" s="433">
        <f>IF(ISBLANK(C10),"kW",SUM(O10:O319))</f>
        <v>0</v>
      </c>
      <c r="P323" s="424">
        <f>IF(ISBLANK(C10),"MWh",ROUND(SUM(P10:P319),0))</f>
        <v>0</v>
      </c>
      <c r="Q323" s="449"/>
      <c r="R323" s="417">
        <f>SUM(R10:R321)</f>
        <v>0</v>
      </c>
    </row>
    <row r="324" spans="1:26" s="2" customFormat="1" ht="9" customHeight="1" x14ac:dyDescent="0.3">
      <c r="A324" s="485"/>
      <c r="B324" s="9"/>
      <c r="C324" s="487" t="s">
        <v>1</v>
      </c>
      <c r="D324" s="487"/>
      <c r="E324" s="487"/>
      <c r="F324" s="488"/>
      <c r="G324" s="491" t="s">
        <v>7</v>
      </c>
      <c r="H324" s="491"/>
      <c r="I324" s="491"/>
      <c r="J324" s="491"/>
      <c r="K324" s="491"/>
      <c r="L324" s="491"/>
      <c r="M324" s="491"/>
      <c r="N324" s="492"/>
      <c r="O324" s="489"/>
      <c r="P324" s="425"/>
      <c r="Q324" s="450"/>
    </row>
    <row r="325" spans="1:26" s="2" customFormat="1" ht="9" customHeight="1" thickBot="1" x14ac:dyDescent="0.35">
      <c r="A325" s="485"/>
      <c r="B325" s="9"/>
      <c r="C325" s="488"/>
      <c r="D325" s="488"/>
      <c r="E325" s="488"/>
      <c r="F325" s="488"/>
      <c r="G325" s="491"/>
      <c r="H325" s="491"/>
      <c r="I325" s="491"/>
      <c r="J325" s="491"/>
      <c r="K325" s="491"/>
      <c r="L325" s="491"/>
      <c r="M325" s="491"/>
      <c r="N325" s="492"/>
      <c r="O325" s="490"/>
      <c r="P325" s="426" t="s">
        <v>0</v>
      </c>
      <c r="Q325" s="451"/>
    </row>
    <row r="326" spans="1:26" s="409" customFormat="1" ht="18" customHeight="1" thickBot="1" x14ac:dyDescent="0.35">
      <c r="A326" s="485"/>
      <c r="B326" s="406"/>
      <c r="C326" s="413" t="s">
        <v>4</v>
      </c>
      <c r="D326" s="407"/>
      <c r="E326" s="407"/>
      <c r="F326" s="407"/>
      <c r="G326" s="71"/>
      <c r="H326" s="407"/>
      <c r="I326" s="407"/>
      <c r="J326" s="407"/>
      <c r="K326" s="407"/>
      <c r="L326" s="408"/>
      <c r="M326" s="407"/>
      <c r="N326" s="407"/>
      <c r="O326" s="434" t="str">
        <f>IF(AND(O323&gt;0,O324&gt;0),O323*O324,"kW")</f>
        <v>kW</v>
      </c>
      <c r="P326" s="427"/>
      <c r="Q326" s="452"/>
      <c r="S326" s="410"/>
      <c r="V326" s="410"/>
      <c r="W326" s="410"/>
      <c r="X326" s="410"/>
      <c r="Y326" s="410"/>
    </row>
    <row r="327" spans="1:26" s="2" customFormat="1" ht="18" customHeight="1" x14ac:dyDescent="0.3">
      <c r="A327" s="485"/>
      <c r="B327" s="55"/>
      <c r="C327" s="411" t="s">
        <v>89</v>
      </c>
      <c r="D327" s="56"/>
      <c r="E327" s="56"/>
      <c r="F327" s="57"/>
      <c r="G327" s="72"/>
      <c r="H327" s="56"/>
      <c r="I327" s="58"/>
      <c r="J327" s="56"/>
      <c r="K327" s="56"/>
      <c r="L327" s="54"/>
      <c r="M327" s="54"/>
      <c r="N327" s="54"/>
      <c r="O327" s="59"/>
      <c r="P327" s="428"/>
      <c r="Q327" s="453"/>
      <c r="S327" s="1"/>
      <c r="T327" s="1"/>
      <c r="U327" s="1"/>
      <c r="V327" s="1"/>
      <c r="W327" s="1"/>
      <c r="X327" s="1"/>
      <c r="Y327" s="1"/>
    </row>
    <row r="328" spans="1:26" s="2" customFormat="1" ht="18" customHeight="1" x14ac:dyDescent="0.3">
      <c r="A328" s="485"/>
      <c r="B328" s="55"/>
      <c r="C328" s="411" t="s">
        <v>88</v>
      </c>
      <c r="D328" s="56"/>
      <c r="E328" s="56"/>
      <c r="F328" s="57"/>
      <c r="G328" s="72"/>
      <c r="H328" s="56"/>
      <c r="I328" s="58"/>
      <c r="J328" s="56"/>
      <c r="K328" s="56"/>
      <c r="L328" s="54"/>
      <c r="M328" s="54"/>
      <c r="N328" s="54"/>
      <c r="O328" s="59"/>
      <c r="P328" s="429">
        <f>IF(ISBLANK(P323),"MWh",(P323+P327))</f>
        <v>0</v>
      </c>
      <c r="Q328" s="453"/>
      <c r="R328" s="303"/>
      <c r="S328" s="304"/>
      <c r="T328" s="1"/>
      <c r="U328" s="1"/>
      <c r="V328" s="1"/>
      <c r="W328" s="1"/>
      <c r="X328" s="1"/>
      <c r="Y328" s="1"/>
    </row>
    <row r="329" spans="1:26" s="2" customFormat="1" ht="18" customHeight="1" x14ac:dyDescent="0.3">
      <c r="A329" s="485"/>
      <c r="B329" s="55"/>
      <c r="C329" s="414" t="s">
        <v>223</v>
      </c>
      <c r="D329" s="115"/>
      <c r="E329" s="115"/>
      <c r="F329" s="57"/>
      <c r="G329" s="72"/>
      <c r="H329" s="113"/>
      <c r="I329" s="58"/>
      <c r="J329" s="56"/>
      <c r="K329" s="56"/>
      <c r="L329" s="54"/>
      <c r="M329" s="54"/>
      <c r="N329" s="60"/>
      <c r="O329" s="59"/>
      <c r="P329" s="430"/>
      <c r="Q329" s="454"/>
      <c r="R329" s="131"/>
      <c r="S329" s="1"/>
      <c r="T329" s="1"/>
      <c r="U329" s="1"/>
      <c r="V329" s="1"/>
      <c r="W329" s="1"/>
      <c r="X329" s="1"/>
      <c r="Y329" s="1"/>
    </row>
    <row r="330" spans="1:26" s="2" customFormat="1" ht="18" customHeight="1" x14ac:dyDescent="0.3">
      <c r="A330" s="485"/>
      <c r="B330" s="55"/>
      <c r="C330" s="414" t="s">
        <v>229</v>
      </c>
      <c r="D330" s="115"/>
      <c r="E330" s="115"/>
      <c r="F330" s="57"/>
      <c r="G330" s="72"/>
      <c r="H330" s="113"/>
      <c r="I330" s="58"/>
      <c r="J330" s="56"/>
      <c r="K330" s="56"/>
      <c r="L330" s="54"/>
      <c r="M330" s="54"/>
      <c r="N330" s="60"/>
      <c r="O330" s="59"/>
      <c r="P330" s="430"/>
      <c r="Q330" s="454"/>
      <c r="R330" s="131"/>
      <c r="S330" s="1"/>
      <c r="T330" s="1"/>
      <c r="U330" s="1"/>
      <c r="V330" s="1"/>
      <c r="W330" s="1"/>
      <c r="X330" s="1"/>
      <c r="Y330" s="1"/>
    </row>
    <row r="331" spans="1:26" s="2" customFormat="1" ht="18" customHeight="1" thickBot="1" x14ac:dyDescent="0.35">
      <c r="A331" s="485"/>
      <c r="B331" s="55"/>
      <c r="C331" s="414" t="s">
        <v>214</v>
      </c>
      <c r="D331" s="115"/>
      <c r="E331" s="115"/>
      <c r="F331" s="57"/>
      <c r="G331" s="72"/>
      <c r="H331" s="113"/>
      <c r="I331" s="58"/>
      <c r="J331" s="56"/>
      <c r="K331" s="56"/>
      <c r="L331" s="54"/>
      <c r="M331" s="54"/>
      <c r="N331" s="498" t="s">
        <v>217</v>
      </c>
      <c r="O331" s="496">
        <f>IF(P328=0,0,IF(AND(P331=0,P332=0,G332=0),0,ROUND(((P331+S332)/P328),2)))</f>
        <v>0</v>
      </c>
      <c r="P331" s="428"/>
      <c r="Q331" s="454"/>
      <c r="R331" s="435" t="s">
        <v>221</v>
      </c>
      <c r="S331" s="1"/>
      <c r="T331" s="1"/>
      <c r="U331" s="1"/>
      <c r="V331" s="1"/>
      <c r="W331" s="1"/>
      <c r="X331" s="1"/>
      <c r="Y331" s="1"/>
    </row>
    <row r="332" spans="1:26" s="2" customFormat="1" ht="18" customHeight="1" thickBot="1" x14ac:dyDescent="0.35">
      <c r="A332" s="485"/>
      <c r="B332" s="55"/>
      <c r="C332" s="414" t="s">
        <v>215</v>
      </c>
      <c r="D332" s="115"/>
      <c r="E332" s="54"/>
      <c r="F332" s="421" t="s">
        <v>216</v>
      </c>
      <c r="G332" s="301"/>
      <c r="H332" s="113"/>
      <c r="I332" s="58"/>
      <c r="J332" s="56"/>
      <c r="K332" s="56"/>
      <c r="L332" s="54"/>
      <c r="M332" s="54"/>
      <c r="N332" s="499"/>
      <c r="O332" s="497"/>
      <c r="P332" s="428"/>
      <c r="Q332" s="454"/>
      <c r="R332" s="435" t="s">
        <v>219</v>
      </c>
      <c r="S332" s="305">
        <f>IF(G332=0,0,P332/G332*(G332-1))</f>
        <v>0</v>
      </c>
      <c r="T332" s="1"/>
      <c r="U332" s="1"/>
      <c r="V332" s="1"/>
      <c r="W332" s="1"/>
      <c r="X332" s="1"/>
      <c r="Y332" s="1"/>
    </row>
    <row r="333" spans="1:26" s="2" customFormat="1" ht="18" customHeight="1" x14ac:dyDescent="0.3">
      <c r="A333" s="485"/>
      <c r="B333" s="55"/>
      <c r="C333" s="414" t="s">
        <v>257</v>
      </c>
      <c r="D333" s="115"/>
      <c r="E333" s="54"/>
      <c r="F333" s="302"/>
      <c r="G333" s="401"/>
      <c r="H333" s="113"/>
      <c r="I333" s="58"/>
      <c r="J333" s="56"/>
      <c r="K333" s="56"/>
      <c r="L333" s="54"/>
      <c r="M333" s="54"/>
      <c r="N333" s="375"/>
      <c r="O333" s="402"/>
      <c r="P333" s="430"/>
      <c r="Q333" s="454"/>
      <c r="R333" s="436" t="s">
        <v>258</v>
      </c>
      <c r="S333" s="403"/>
      <c r="T333" s="1"/>
      <c r="U333" s="1"/>
      <c r="V333" s="1"/>
      <c r="W333" s="1"/>
      <c r="X333" s="1"/>
      <c r="Y333" s="1"/>
    </row>
    <row r="334" spans="1:26" s="110" customFormat="1" ht="18" customHeight="1" x14ac:dyDescent="0.3">
      <c r="A334" s="485"/>
      <c r="B334" s="102"/>
      <c r="C334" s="414" t="s">
        <v>230</v>
      </c>
      <c r="D334" s="115"/>
      <c r="E334" s="115"/>
      <c r="F334" s="57"/>
      <c r="G334" s="105"/>
      <c r="H334" s="114"/>
      <c r="I334" s="58"/>
      <c r="J334" s="103"/>
      <c r="K334" s="103"/>
      <c r="L334" s="107"/>
      <c r="M334" s="107"/>
      <c r="N334" s="108"/>
      <c r="O334" s="109"/>
      <c r="P334" s="430"/>
      <c r="Q334" s="454"/>
      <c r="R334" s="435"/>
      <c r="S334" s="1"/>
      <c r="T334" s="1"/>
      <c r="U334" s="1"/>
      <c r="V334" s="1"/>
      <c r="W334" s="1"/>
      <c r="X334" s="1"/>
      <c r="Y334" s="1"/>
    </row>
    <row r="335" spans="1:26" s="110" customFormat="1" ht="18" customHeight="1" thickBot="1" x14ac:dyDescent="0.35">
      <c r="A335" s="485"/>
      <c r="B335" s="102"/>
      <c r="C335" s="414" t="s">
        <v>255</v>
      </c>
      <c r="D335" s="115"/>
      <c r="E335" s="115"/>
      <c r="F335" s="57"/>
      <c r="G335" s="105"/>
      <c r="H335" s="114"/>
      <c r="I335" s="58"/>
      <c r="J335" s="103"/>
      <c r="K335" s="103"/>
      <c r="L335" s="107"/>
      <c r="M335" s="107"/>
      <c r="N335" s="108"/>
      <c r="O335" s="109"/>
      <c r="P335" s="459" t="str">
        <f>IF(P329="","MWh",P328-P329-P330-P331-P332-P333-P334)</f>
        <v>MWh</v>
      </c>
      <c r="Q335" s="454"/>
      <c r="R335" s="435"/>
      <c r="S335" s="1"/>
      <c r="T335" s="1"/>
      <c r="U335" s="1"/>
      <c r="V335" s="1"/>
      <c r="W335" s="1"/>
      <c r="X335" s="1"/>
      <c r="Y335" s="1"/>
    </row>
    <row r="336" spans="1:26" s="110" customFormat="1" ht="18" customHeight="1" thickBot="1" x14ac:dyDescent="0.35">
      <c r="A336" s="485"/>
      <c r="B336" s="102"/>
      <c r="C336" s="411" t="s">
        <v>218</v>
      </c>
      <c r="D336" s="56"/>
      <c r="E336" s="56"/>
      <c r="F336" s="57"/>
      <c r="G336" s="105"/>
      <c r="H336" s="112"/>
      <c r="I336" s="106"/>
      <c r="J336" s="103"/>
      <c r="K336" s="103"/>
      <c r="L336" s="107"/>
      <c r="M336" s="107"/>
      <c r="N336" s="108"/>
      <c r="O336" s="109"/>
      <c r="P336" s="431">
        <f>IF(ISBLANK(P329),0%,ROUND(((P331+S332+P334)/P328),2))</f>
        <v>0</v>
      </c>
      <c r="Q336" s="455"/>
      <c r="R336" s="436" t="s">
        <v>231</v>
      </c>
      <c r="S336" s="1"/>
      <c r="T336" s="1"/>
      <c r="U336" s="1"/>
      <c r="V336" s="1"/>
      <c r="W336" s="1"/>
      <c r="X336" s="1"/>
      <c r="Y336" s="1"/>
    </row>
    <row r="337" spans="1:19" s="110" customFormat="1" ht="18" customHeight="1" thickBot="1" x14ac:dyDescent="0.35">
      <c r="A337" s="485"/>
      <c r="B337" s="102"/>
      <c r="C337" s="415" t="s">
        <v>256</v>
      </c>
      <c r="D337" s="103"/>
      <c r="E337" s="103"/>
      <c r="F337" s="104"/>
      <c r="G337" s="105"/>
      <c r="H337" s="116"/>
      <c r="I337" s="117"/>
      <c r="J337" s="103"/>
      <c r="K337" s="103"/>
      <c r="L337" s="107"/>
      <c r="M337" s="107"/>
      <c r="N337" s="107"/>
      <c r="O337" s="109"/>
      <c r="P337" s="431">
        <f>IF(ISBLANK(P329),0,ROUND(((P329+P330+P331+P332+P333+P334)/P328),2))</f>
        <v>0</v>
      </c>
      <c r="Q337" s="456"/>
      <c r="R337" s="436" t="s">
        <v>220</v>
      </c>
    </row>
    <row r="338" spans="1:19" s="2" customFormat="1" ht="18" customHeight="1" thickBot="1" x14ac:dyDescent="0.35">
      <c r="A338" s="485"/>
      <c r="B338" s="55"/>
      <c r="C338" s="416" t="s">
        <v>72</v>
      </c>
      <c r="D338" s="56"/>
      <c r="E338" s="56"/>
      <c r="F338" s="57"/>
      <c r="G338" s="72"/>
      <c r="H338" s="56"/>
      <c r="I338" s="58"/>
      <c r="J338" s="422"/>
      <c r="K338" s="416" t="s">
        <v>224</v>
      </c>
      <c r="L338" s="411" t="s">
        <v>71</v>
      </c>
      <c r="M338" s="411"/>
      <c r="N338" s="411"/>
      <c r="O338" s="423"/>
      <c r="P338" s="432" t="str">
        <f>IF(ISBLANK(J338),"MWh je m",ROUND((P323/J338),1))</f>
        <v>MWh je m</v>
      </c>
      <c r="Q338" s="242"/>
      <c r="R338" s="110"/>
      <c r="S338" s="1"/>
    </row>
    <row r="339" spans="1:19" s="2" customFormat="1" ht="6.6" customHeight="1" x14ac:dyDescent="0.3">
      <c r="A339" s="485"/>
      <c r="B339" s="55"/>
      <c r="C339" s="119"/>
      <c r="D339" s="56"/>
      <c r="E339" s="56"/>
      <c r="F339" s="57"/>
      <c r="G339" s="72"/>
      <c r="H339" s="56"/>
      <c r="I339" s="58"/>
      <c r="J339" s="119"/>
      <c r="K339" s="119"/>
      <c r="L339" s="299"/>
      <c r="M339" s="63"/>
      <c r="N339" s="63"/>
      <c r="O339" s="59"/>
      <c r="P339" s="309"/>
      <c r="Q339" s="457"/>
      <c r="R339" s="110"/>
      <c r="S339" s="1"/>
    </row>
    <row r="340" spans="1:19" s="2" customFormat="1" ht="13.5" customHeight="1" x14ac:dyDescent="0.3">
      <c r="A340" s="485"/>
      <c r="B340" s="55"/>
      <c r="C340" s="442" t="str">
        <f>IF(P337&gt;=75%,"Zuwendung für Wärmenetz kann beantragt werden, da Wärmeanteil aus erneuerbaren Energien bzw. Abwärme lt. Antrag mind. 75 % beträgt","")</f>
        <v/>
      </c>
      <c r="D340" s="56"/>
      <c r="E340" s="56"/>
      <c r="F340" s="57"/>
      <c r="G340" s="72"/>
      <c r="H340" s="56"/>
      <c r="I340" s="58"/>
      <c r="J340" s="119"/>
      <c r="K340" s="119"/>
      <c r="L340" s="300"/>
      <c r="M340" s="63"/>
      <c r="N340" s="63"/>
      <c r="O340" s="59"/>
      <c r="P340" s="309"/>
      <c r="Q340" s="457"/>
      <c r="R340" s="110"/>
      <c r="S340" s="1"/>
    </row>
    <row r="341" spans="1:19" s="2" customFormat="1" ht="13.5" customHeight="1" thickBot="1" x14ac:dyDescent="0.35">
      <c r="A341" s="485"/>
      <c r="B341" s="61"/>
      <c r="C341" s="327" t="str">
        <f>IF(P338&lt;0.45,"Mindest-Wärmebelegungsdichte von 0,50 MWh je Meter Trasse neu nicht eingehalten! Wärmeverlustberechnung Rohrnetz gemäß Anlage N (Registerblatt 3) muss vorgelegt werden","")</f>
        <v/>
      </c>
      <c r="D341" s="310"/>
      <c r="E341" s="310"/>
      <c r="F341" s="311"/>
      <c r="G341" s="312"/>
      <c r="H341" s="118"/>
      <c r="I341" s="313"/>
      <c r="J341" s="62"/>
      <c r="K341" s="62"/>
      <c r="L341" s="120"/>
      <c r="M341" s="314"/>
      <c r="N341" s="315"/>
      <c r="O341" s="316"/>
      <c r="P341" s="64"/>
      <c r="Q341" s="457"/>
      <c r="R341" s="110"/>
      <c r="S341" s="1"/>
    </row>
    <row r="342" spans="1:19" s="2" customFormat="1" ht="7.2" customHeight="1" x14ac:dyDescent="0.3">
      <c r="A342" s="485"/>
      <c r="B342" s="471"/>
      <c r="C342" s="472"/>
      <c r="D342" s="473"/>
      <c r="E342" s="473"/>
      <c r="F342" s="474"/>
      <c r="G342" s="475"/>
      <c r="H342" s="308"/>
      <c r="I342" s="476"/>
      <c r="J342" s="477"/>
      <c r="K342" s="477"/>
      <c r="L342" s="308"/>
      <c r="M342" s="308"/>
      <c r="N342" s="308"/>
      <c r="O342" s="478"/>
      <c r="P342" s="479"/>
      <c r="Q342" s="242"/>
      <c r="R342" s="110"/>
      <c r="S342" s="1"/>
    </row>
    <row r="343" spans="1:19" s="2" customFormat="1" ht="15.75" customHeight="1" x14ac:dyDescent="0.3">
      <c r="A343" s="485"/>
      <c r="B343" s="317" t="s">
        <v>5</v>
      </c>
      <c r="C343" s="318" t="s">
        <v>6</v>
      </c>
      <c r="D343" s="319"/>
      <c r="E343" s="319"/>
      <c r="F343" s="320"/>
      <c r="G343" s="321"/>
      <c r="H343" s="322"/>
      <c r="I343" s="323"/>
      <c r="J343" s="324"/>
      <c r="K343" s="324"/>
      <c r="L343" s="322"/>
      <c r="M343" s="322"/>
      <c r="N343" s="322"/>
      <c r="O343" s="325"/>
      <c r="P343" s="326"/>
      <c r="Q343" s="242"/>
      <c r="R343" s="110"/>
      <c r="S343" s="1"/>
    </row>
    <row r="344" spans="1:19" ht="25.5" customHeight="1" x14ac:dyDescent="0.3">
      <c r="A344" s="485"/>
      <c r="B344" s="317" t="s">
        <v>137</v>
      </c>
      <c r="C344" s="493" t="s">
        <v>227</v>
      </c>
      <c r="D344" s="493"/>
      <c r="E344" s="493"/>
      <c r="F344" s="493"/>
      <c r="G344" s="493"/>
      <c r="H344" s="493"/>
      <c r="I344" s="493"/>
      <c r="J344" s="493"/>
      <c r="K344" s="493"/>
      <c r="L344" s="493"/>
      <c r="M344" s="493"/>
      <c r="N344" s="493"/>
      <c r="O344" s="493"/>
      <c r="P344" s="493"/>
      <c r="Q344" s="458"/>
      <c r="R344" s="110"/>
    </row>
    <row r="345" spans="1:19" ht="54.75" customHeight="1" x14ac:dyDescent="0.3">
      <c r="A345" s="485"/>
      <c r="B345" s="3"/>
      <c r="C345" s="161"/>
      <c r="D345" s="161"/>
      <c r="E345" s="161"/>
      <c r="F345" s="161"/>
      <c r="G345" s="74"/>
      <c r="H345" s="67"/>
      <c r="I345" s="67"/>
      <c r="J345" s="67"/>
      <c r="K345" s="67"/>
      <c r="L345" s="166"/>
      <c r="M345" s="67"/>
      <c r="N345" s="67"/>
      <c r="O345" s="67"/>
      <c r="P345" s="67"/>
      <c r="Q345" s="445"/>
      <c r="R345" s="12"/>
    </row>
    <row r="346" spans="1:19" ht="13.5" customHeight="1" x14ac:dyDescent="0.3">
      <c r="A346" s="485"/>
      <c r="B346" s="4"/>
      <c r="C346" s="170" t="s">
        <v>2</v>
      </c>
      <c r="D346" s="171"/>
      <c r="E346" s="171"/>
      <c r="F346" s="171"/>
      <c r="G346" s="172"/>
      <c r="H346" s="167" t="s">
        <v>209</v>
      </c>
      <c r="I346" s="167"/>
      <c r="J346" s="167"/>
      <c r="K346" s="167"/>
      <c r="L346" s="168"/>
      <c r="M346" s="169"/>
      <c r="N346" s="169"/>
      <c r="O346" s="169"/>
      <c r="P346" s="171"/>
      <c r="Q346" s="445"/>
      <c r="R346" s="12"/>
    </row>
    <row r="347" spans="1:19" ht="9" customHeight="1" x14ac:dyDescent="0.3">
      <c r="A347" s="485"/>
      <c r="B347" s="3"/>
      <c r="Q347" s="458"/>
    </row>
    <row r="348" spans="1:19" ht="76.5" customHeight="1" x14ac:dyDescent="0.3">
      <c r="A348" s="485"/>
      <c r="B348" s="3"/>
      <c r="C348" s="494" t="s">
        <v>228</v>
      </c>
      <c r="D348" s="495"/>
      <c r="E348" s="495"/>
      <c r="F348" s="495"/>
      <c r="G348" s="495"/>
      <c r="H348" s="495"/>
      <c r="I348" s="495"/>
      <c r="J348" s="495"/>
      <c r="K348" s="495"/>
      <c r="L348" s="495"/>
      <c r="M348" s="495"/>
      <c r="N348" s="495"/>
      <c r="O348" s="495"/>
      <c r="P348" s="495"/>
      <c r="Q348" s="458"/>
    </row>
    <row r="349" spans="1:19" x14ac:dyDescent="0.3">
      <c r="C349" s="163" t="s">
        <v>2</v>
      </c>
      <c r="D349" s="164"/>
      <c r="E349" s="164"/>
      <c r="F349" s="164"/>
      <c r="G349" s="162"/>
      <c r="H349" s="163" t="s">
        <v>129</v>
      </c>
      <c r="I349" s="164"/>
      <c r="J349" s="164"/>
      <c r="K349" s="164"/>
      <c r="L349" s="165"/>
      <c r="M349" s="164"/>
      <c r="N349" s="164"/>
      <c r="O349" s="164"/>
      <c r="P349" s="12"/>
    </row>
  </sheetData>
  <sheetProtection algorithmName="SHA-512" hashValue="cp4DD01G5rpRoQciFqszid/KhKOZP3jGsVkAiko6+hEkh7VWSG1tIsHsrMTPTBSOhVmeOByDqUjjdnrOZsjfKQ==" saltValue="QLwZ2p371HXxjKVh0ZcbEw==" spinCount="100000" sheet="1" objects="1" scenarios="1"/>
  <dataConsolidate/>
  <mergeCells count="10">
    <mergeCell ref="S9:Y9"/>
    <mergeCell ref="A20:A348"/>
    <mergeCell ref="C5:P5"/>
    <mergeCell ref="C324:F325"/>
    <mergeCell ref="O324:O325"/>
    <mergeCell ref="G324:N325"/>
    <mergeCell ref="C344:P344"/>
    <mergeCell ref="C348:P348"/>
    <mergeCell ref="O331:O332"/>
    <mergeCell ref="N331:N332"/>
  </mergeCells>
  <phoneticPr fontId="0" type="noConversion"/>
  <conditionalFormatting sqref="C5">
    <cfRule type="expression" dxfId="36" priority="250" stopIfTrue="1">
      <formula>ISBLANK($C$5)</formula>
    </cfRule>
  </conditionalFormatting>
  <conditionalFormatting sqref="O324:O325">
    <cfRule type="expression" dxfId="35" priority="247" stopIfTrue="1">
      <formula>ISBLANK(O324)</formula>
    </cfRule>
  </conditionalFormatting>
  <conditionalFormatting sqref="J338">
    <cfRule type="expression" dxfId="34" priority="241" stopIfTrue="1">
      <formula>ISBLANK(J338)</formula>
    </cfRule>
  </conditionalFormatting>
  <conditionalFormatting sqref="O342:O343">
    <cfRule type="expression" dxfId="33" priority="239">
      <formula>$P$338&lt;1.5</formula>
    </cfRule>
    <cfRule type="expression" dxfId="32" priority="240">
      <formula>$P$338&gt;=1.5</formula>
    </cfRule>
  </conditionalFormatting>
  <conditionalFormatting sqref="J10:M10 J12:M319">
    <cfRule type="expression" dxfId="31" priority="59">
      <formula>IF($F10="Sanierungsfall",TRUE,FALSE)</formula>
    </cfRule>
    <cfRule type="expression" dxfId="30" priority="214">
      <formula>IF($F10="Neubau",TRUE,FALSE)</formula>
    </cfRule>
  </conditionalFormatting>
  <conditionalFormatting sqref="P327">
    <cfRule type="expression" dxfId="29" priority="64">
      <formula>ISBLANK(P327)</formula>
    </cfRule>
  </conditionalFormatting>
  <conditionalFormatting sqref="P329:P330">
    <cfRule type="expression" dxfId="28" priority="63">
      <formula>ISBLANK($P$329)</formula>
    </cfRule>
  </conditionalFormatting>
  <conditionalFormatting sqref="P332">
    <cfRule type="expression" dxfId="27" priority="1">
      <formula>ISBLANK($P$332)</formula>
    </cfRule>
  </conditionalFormatting>
  <conditionalFormatting sqref="P334">
    <cfRule type="expression" dxfId="26" priority="61">
      <formula>ISBLANK($P$334)</formula>
    </cfRule>
  </conditionalFormatting>
  <conditionalFormatting sqref="C341">
    <cfRule type="cellIs" dxfId="25" priority="60" operator="equal">
      <formula>0</formula>
    </cfRule>
  </conditionalFormatting>
  <conditionalFormatting sqref="E10 E12:E319">
    <cfRule type="cellIs" dxfId="24" priority="58" operator="equal">
      <formula>"nein"</formula>
    </cfRule>
  </conditionalFormatting>
  <conditionalFormatting sqref="G332">
    <cfRule type="expression" dxfId="23" priority="54" stopIfTrue="1">
      <formula>ISBLANK(G332)</formula>
    </cfRule>
  </conditionalFormatting>
  <conditionalFormatting sqref="P330">
    <cfRule type="expression" dxfId="22" priority="53">
      <formula>ISBLANK($P$330)</formula>
    </cfRule>
  </conditionalFormatting>
  <conditionalFormatting sqref="J11:M11">
    <cfRule type="expression" dxfId="21" priority="6">
      <formula>IF($F11="Sanierungsfall",TRUE,FALSE)</formula>
    </cfRule>
    <cfRule type="expression" dxfId="20" priority="7">
      <formula>IF($F11="Neubau",TRUE,FALSE)</formula>
    </cfRule>
  </conditionalFormatting>
  <conditionalFormatting sqref="E11">
    <cfRule type="cellIs" dxfId="19" priority="5" operator="equal">
      <formula>"nein"</formula>
    </cfRule>
  </conditionalFormatting>
  <conditionalFormatting sqref="P331">
    <cfRule type="expression" dxfId="18" priority="2">
      <formula>ISBLANK(P331)</formula>
    </cfRule>
  </conditionalFormatting>
  <conditionalFormatting sqref="P333">
    <cfRule type="expression" dxfId="17" priority="62">
      <formula>ISBLANK($P$333)</formula>
    </cfRule>
  </conditionalFormatting>
  <dataValidations xWindow="801" yWindow="493" count="8">
    <dataValidation type="decimal" allowBlank="1" showInputMessage="1" showErrorMessage="1" sqref="P327 JD327 SZ327 ACV327 AMR327 AWN327 BGJ327 BQF327 CAB327 CJX327 CTT327 DDP327 DNL327 DXH327 EHD327 EQZ327 FAV327 FKR327 FUN327 GEJ327 GOF327 GYB327 HHX327 HRT327 IBP327 ILL327 IVH327 JFD327 JOZ327 JYV327 KIR327 KSN327 LCJ327 LMF327 LWB327 MFX327 MPT327 MZP327 NJL327 NTH327 ODD327 OMZ327 OWV327 PGR327 PQN327 QAJ327 QKF327 QUB327 RDX327 RNT327 RXP327 SHL327 SRH327 TBD327 TKZ327 TUV327 UER327 UON327 UYJ327 VIF327 VSB327 WBX327 WLT327 WVP327" xr:uid="{00000000-0002-0000-0000-000002000000}">
      <formula1>0</formula1>
      <formula2>100000000000000</formula2>
    </dataValidation>
    <dataValidation type="whole" operator="greaterThan" allowBlank="1" showInputMessage="1" showErrorMessage="1" error="Bitte ganze Zahlen eingeben!" sqref="P10:P319" xr:uid="{00000000-0002-0000-0000-000003000000}">
      <formula1>-1</formula1>
    </dataValidation>
    <dataValidation type="custom" allowBlank="1" showInputMessage="1" showErrorMessage="1" errorTitle="NEUBAU UND SANIERUNGSFALL" error="Keine Eingabe erforderlich!!!" prompt="Entfällt bei Neubau und Sanierungsfall!_x000a_Keine Dateneingabe möglich!" sqref="L10:M319 J10:J319" xr:uid="{00000000-0002-0000-0000-000004000000}">
      <formula1>IF(OR($F10="Neubau",$F10="Sanierungsfall"),FALSE,TRUE)</formula1>
    </dataValidation>
    <dataValidation type="list" allowBlank="1" showInputMessage="1" showErrorMessage="1" sqref="F10:F319" xr:uid="{00000000-0002-0000-0000-000000000000}">
      <formula1>$S$10:$S$13</formula1>
    </dataValidation>
    <dataValidation type="list" allowBlank="1" showInputMessage="1" showErrorMessage="1" sqref="I10:I319" xr:uid="{00000000-0002-0000-0000-000001000000}">
      <formula1>$T$10:$T$19</formula1>
    </dataValidation>
    <dataValidation type="list" allowBlank="1" showInputMessage="1" showErrorMessage="1" sqref="E10:E319" xr:uid="{7E02A165-1A76-4672-874A-B3B62EF22CA2}">
      <formula1>$U$10:$U$11</formula1>
    </dataValidation>
    <dataValidation type="list" allowBlank="1" showInputMessage="1" showErrorMessage="1" sqref="N10:N319" xr:uid="{D96ECE72-B2D9-4C9F-AA9B-756BAAF248B4}">
      <formula1>$W$10:$W$15</formula1>
    </dataValidation>
    <dataValidation type="list" allowBlank="1" showInputMessage="1" showErrorMessage="1" errorTitle="NEUBAU UND SANIERUNGSFALL" error="Keine Eingabe erforderlich!!!" prompt="Entfällt bei Neubau und Sanierungsfall!_x000a_Keine Dateneingabe möglich!" sqref="K10:K319" xr:uid="{5922D8BB-EDD6-480A-824B-3CD2776E4752}">
      <formula1>$U$10:$U$11</formula1>
    </dataValidation>
  </dataValidations>
  <pageMargins left="0.23622047244094491" right="0.23622047244094491" top="0.19685039370078741" bottom="0.47244094488188981" header="0.31496062992125984" footer="0.31496062992125984"/>
  <pageSetup paperSize="9" scale="65" fitToHeight="0" orientation="landscape" horizontalDpi="300" verticalDpi="300" r:id="rId1"/>
  <headerFooter alignWithMargins="0">
    <oddHeader xml:space="preserve">&amp;L
</oddHeader>
    <oddFooter>&amp;CSeite &amp;P&amp;R&amp;"Arial Narrow,Fett"2.1.2 Vorlage 05275 Stand: 20.02.2024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Q67"/>
  <sheetViews>
    <sheetView showGridLines="0" zoomScaleNormal="100" workbookViewId="0">
      <selection activeCell="L43" sqref="L43"/>
    </sheetView>
  </sheetViews>
  <sheetFormatPr baseColWidth="10" defaultRowHeight="13.2" x14ac:dyDescent="0.25"/>
  <cols>
    <col min="1" max="1" width="3.109375" customWidth="1"/>
    <col min="2" max="2" width="2.5546875" customWidth="1"/>
    <col min="6" max="6" width="4.33203125" customWidth="1"/>
    <col min="7" max="7" width="14.44140625" customWidth="1"/>
    <col min="8" max="8" width="4.6640625" customWidth="1"/>
    <col min="9" max="9" width="20.109375" style="31" customWidth="1"/>
    <col min="10" max="10" width="15.33203125" customWidth="1"/>
    <col min="11" max="11" width="11.109375" customWidth="1"/>
    <col min="12" max="12" width="11.44140625" customWidth="1"/>
    <col min="13" max="17" width="11.44140625" hidden="1" customWidth="1"/>
  </cols>
  <sheetData>
    <row r="1" spans="2:17" ht="21.75" customHeight="1" x14ac:dyDescent="0.4">
      <c r="B1" s="500" t="s">
        <v>41</v>
      </c>
      <c r="C1" s="500"/>
      <c r="D1" s="500"/>
      <c r="E1" s="500"/>
      <c r="F1" s="500"/>
      <c r="G1" s="500"/>
      <c r="H1" s="500"/>
      <c r="I1" s="500"/>
      <c r="J1" s="500"/>
      <c r="K1" s="80"/>
    </row>
    <row r="2" spans="2:17" ht="6.75" customHeight="1" x14ac:dyDescent="0.25">
      <c r="B2" s="77"/>
      <c r="C2" s="77"/>
      <c r="D2" s="77"/>
      <c r="E2" s="77"/>
      <c r="F2" s="77"/>
      <c r="G2" s="77"/>
      <c r="H2" s="77"/>
      <c r="I2" s="77"/>
      <c r="J2" s="77"/>
      <c r="K2" s="77"/>
    </row>
    <row r="3" spans="2:17" ht="12.75" customHeight="1" x14ac:dyDescent="0.25">
      <c r="B3" s="78" t="s">
        <v>78</v>
      </c>
      <c r="C3" s="77"/>
      <c r="D3" s="77"/>
      <c r="E3" s="77"/>
      <c r="F3" s="77"/>
      <c r="G3" s="77"/>
      <c r="H3" s="77"/>
      <c r="I3" s="77"/>
      <c r="J3" s="77"/>
      <c r="K3" s="77"/>
    </row>
    <row r="4" spans="2:17" ht="6.75" customHeight="1" x14ac:dyDescent="0.25">
      <c r="B4" s="78"/>
      <c r="C4" s="77"/>
      <c r="D4" s="77"/>
      <c r="E4" s="77"/>
      <c r="F4" s="77"/>
      <c r="G4" s="77"/>
      <c r="H4" s="77"/>
      <c r="I4" s="77"/>
      <c r="J4" s="77"/>
      <c r="K4" s="77"/>
    </row>
    <row r="5" spans="2:17" ht="21.75" customHeight="1" thickBot="1" x14ac:dyDescent="0.3">
      <c r="B5" s="486">
        <f>IF(ISBLANK([1]I7Anlage_E!C2),"",Anlage_E!C5)</f>
        <v>0</v>
      </c>
      <c r="C5" s="486"/>
      <c r="D5" s="486"/>
      <c r="E5" s="486"/>
      <c r="F5" s="486"/>
      <c r="G5" s="486"/>
      <c r="H5" s="486"/>
      <c r="I5" s="486"/>
      <c r="J5" s="486"/>
      <c r="K5" s="76"/>
      <c r="M5" s="501" t="s">
        <v>126</v>
      </c>
      <c r="N5" s="501"/>
      <c r="O5" s="501"/>
      <c r="P5" s="501"/>
      <c r="Q5" s="501"/>
    </row>
    <row r="6" spans="2:17" ht="13.8" x14ac:dyDescent="0.3">
      <c r="B6" s="24" t="s">
        <v>79</v>
      </c>
      <c r="C6" s="30"/>
      <c r="D6" s="30"/>
      <c r="E6" s="12"/>
      <c r="F6" s="12"/>
      <c r="G6" s="12"/>
    </row>
    <row r="7" spans="2:17" ht="9" customHeight="1" x14ac:dyDescent="0.3">
      <c r="B7" s="35"/>
      <c r="C7" s="30"/>
      <c r="D7" s="30"/>
      <c r="E7" s="12"/>
      <c r="F7" s="12"/>
      <c r="G7" s="12"/>
    </row>
    <row r="8" spans="2:17" ht="6.75" customHeight="1" x14ac:dyDescent="0.3">
      <c r="B8" s="35"/>
      <c r="C8" s="30"/>
      <c r="D8" s="30"/>
      <c r="E8" s="12"/>
      <c r="F8" s="12"/>
      <c r="G8" s="12"/>
    </row>
    <row r="9" spans="2:17" x14ac:dyDescent="0.25">
      <c r="B9" s="52" t="s">
        <v>85</v>
      </c>
    </row>
    <row r="10" spans="2:17" ht="6.75" customHeight="1" x14ac:dyDescent="0.25">
      <c r="B10" s="52"/>
    </row>
    <row r="11" spans="2:17" x14ac:dyDescent="0.25">
      <c r="B11" s="17" t="s">
        <v>8</v>
      </c>
      <c r="I11" s="33"/>
    </row>
    <row r="12" spans="2:17" x14ac:dyDescent="0.25">
      <c r="B12" s="17"/>
      <c r="I12" s="33"/>
    </row>
    <row r="13" spans="2:17" x14ac:dyDescent="0.25">
      <c r="C13" s="81" t="s">
        <v>10</v>
      </c>
      <c r="D13" s="82"/>
      <c r="E13" s="83"/>
      <c r="F13" s="83"/>
      <c r="G13" s="84"/>
      <c r="H13" s="85"/>
      <c r="I13" s="34"/>
      <c r="J13" s="21" t="s">
        <v>11</v>
      </c>
      <c r="K13" s="26"/>
      <c r="M13" t="s">
        <v>12</v>
      </c>
      <c r="N13" t="s">
        <v>13</v>
      </c>
      <c r="O13" s="25" t="s">
        <v>42</v>
      </c>
      <c r="P13" s="52" t="s">
        <v>75</v>
      </c>
    </row>
    <row r="14" spans="2:17" x14ac:dyDescent="0.25">
      <c r="C14" s="86" t="s">
        <v>128</v>
      </c>
      <c r="D14" s="82"/>
      <c r="E14" s="83"/>
      <c r="F14" s="83"/>
      <c r="G14" s="84"/>
      <c r="H14" s="85"/>
      <c r="I14" s="128"/>
      <c r="J14" s="160" t="s">
        <v>14</v>
      </c>
    </row>
    <row r="15" spans="2:17" x14ac:dyDescent="0.25">
      <c r="C15" s="81" t="s">
        <v>15</v>
      </c>
      <c r="D15" s="82"/>
      <c r="E15" s="83"/>
      <c r="F15" s="83"/>
      <c r="G15" s="84"/>
      <c r="H15" s="85"/>
      <c r="I15" s="66"/>
      <c r="J15" s="18" t="s">
        <v>11</v>
      </c>
      <c r="K15" s="52"/>
      <c r="M15" t="s">
        <v>16</v>
      </c>
      <c r="N15" t="s">
        <v>17</v>
      </c>
      <c r="O15" s="52" t="s">
        <v>73</v>
      </c>
    </row>
    <row r="16" spans="2:17" x14ac:dyDescent="0.25">
      <c r="C16" s="81" t="s">
        <v>18</v>
      </c>
      <c r="D16" s="82"/>
      <c r="E16" s="83"/>
      <c r="F16" s="83"/>
      <c r="G16" s="84"/>
      <c r="H16" s="85"/>
      <c r="I16" s="129"/>
      <c r="J16" t="str">
        <f>IF(I15="Erdgas","kWh/m^3","kWh/l")</f>
        <v>kWh/l</v>
      </c>
      <c r="N16" s="25"/>
    </row>
    <row r="17" spans="2:17" x14ac:dyDescent="0.25">
      <c r="C17" s="81" t="s">
        <v>19</v>
      </c>
      <c r="D17" s="82"/>
      <c r="E17" s="83"/>
      <c r="F17" s="83"/>
      <c r="G17" s="84"/>
      <c r="H17" s="85"/>
      <c r="I17" s="34"/>
      <c r="J17" t="s">
        <v>9</v>
      </c>
      <c r="K17" s="26"/>
      <c r="M17" s="52" t="s">
        <v>14</v>
      </c>
      <c r="N17" s="52" t="s">
        <v>76</v>
      </c>
    </row>
    <row r="18" spans="2:17" x14ac:dyDescent="0.25">
      <c r="C18" s="81" t="s">
        <v>20</v>
      </c>
      <c r="D18" s="82"/>
      <c r="E18" s="83"/>
      <c r="F18" s="83"/>
      <c r="G18" s="84"/>
      <c r="H18" s="85"/>
      <c r="I18" s="34"/>
      <c r="J18" t="s">
        <v>9</v>
      </c>
    </row>
    <row r="19" spans="2:17" ht="13.95" customHeight="1" x14ac:dyDescent="0.25">
      <c r="C19" s="86" t="s">
        <v>121</v>
      </c>
      <c r="D19" s="82"/>
      <c r="E19" s="83"/>
      <c r="F19" s="83"/>
      <c r="G19" s="84"/>
      <c r="H19" s="85"/>
      <c r="I19" s="34"/>
      <c r="J19" s="52" t="s">
        <v>87</v>
      </c>
      <c r="K19" s="26"/>
    </row>
    <row r="20" spans="2:17" x14ac:dyDescent="0.25">
      <c r="C20" s="86"/>
      <c r="D20" s="82"/>
      <c r="E20" s="123" t="s">
        <v>122</v>
      </c>
      <c r="F20" s="83"/>
      <c r="G20" s="84"/>
      <c r="H20" s="85"/>
      <c r="I20" s="34"/>
      <c r="J20" s="52" t="s">
        <v>87</v>
      </c>
      <c r="K20" s="26"/>
    </row>
    <row r="21" spans="2:17" x14ac:dyDescent="0.25">
      <c r="C21" s="86"/>
      <c r="D21" s="82"/>
      <c r="E21" s="123" t="s">
        <v>259</v>
      </c>
      <c r="F21" s="83"/>
      <c r="G21" s="84"/>
      <c r="H21" s="85"/>
      <c r="I21" s="34"/>
      <c r="J21" s="52" t="s">
        <v>87</v>
      </c>
      <c r="K21" s="26"/>
    </row>
    <row r="22" spans="2:17" x14ac:dyDescent="0.25">
      <c r="C22" s="81" t="s">
        <v>21</v>
      </c>
      <c r="D22" s="82"/>
      <c r="E22" s="83"/>
      <c r="F22" s="83"/>
      <c r="G22" s="84"/>
      <c r="H22" s="85"/>
      <c r="I22" s="34"/>
      <c r="J22" t="s">
        <v>22</v>
      </c>
    </row>
    <row r="23" spans="2:17" s="47" customFormat="1" x14ac:dyDescent="0.25">
      <c r="C23" s="81" t="s">
        <v>23</v>
      </c>
      <c r="D23" s="82"/>
      <c r="E23" s="83"/>
      <c r="F23" s="83"/>
      <c r="G23" s="84"/>
      <c r="H23" s="85"/>
      <c r="I23" s="34"/>
      <c r="J23" s="47" t="s">
        <v>9</v>
      </c>
      <c r="K23" s="53"/>
    </row>
    <row r="24" spans="2:17" s="47" customFormat="1" ht="15.6" x14ac:dyDescent="0.25">
      <c r="C24" s="81" t="s">
        <v>65</v>
      </c>
      <c r="D24" s="82"/>
      <c r="E24" s="83"/>
      <c r="F24" s="83"/>
      <c r="G24" s="84"/>
      <c r="H24" s="85"/>
      <c r="I24" s="34"/>
      <c r="J24" s="47" t="s">
        <v>24</v>
      </c>
      <c r="Q24" s="51"/>
    </row>
    <row r="25" spans="2:17" s="47" customFormat="1" ht="15.6" x14ac:dyDescent="0.25">
      <c r="C25" s="81" t="s">
        <v>67</v>
      </c>
      <c r="D25" s="82"/>
      <c r="E25" s="83"/>
      <c r="F25" s="83"/>
      <c r="G25" s="84"/>
      <c r="H25" s="85"/>
      <c r="I25" s="34"/>
      <c r="J25" s="47" t="s">
        <v>24</v>
      </c>
    </row>
    <row r="26" spans="2:17" s="47" customFormat="1" ht="15.6" x14ac:dyDescent="0.25">
      <c r="C26" s="81" t="s">
        <v>66</v>
      </c>
      <c r="D26" s="82"/>
      <c r="E26" s="83"/>
      <c r="F26" s="83"/>
      <c r="G26" s="84"/>
      <c r="H26" s="85"/>
      <c r="I26" s="34"/>
      <c r="J26" s="47" t="s">
        <v>25</v>
      </c>
    </row>
    <row r="27" spans="2:17" s="47" customFormat="1" ht="15.6" x14ac:dyDescent="0.25">
      <c r="C27" s="87" t="s">
        <v>68</v>
      </c>
      <c r="D27" s="88"/>
      <c r="E27" s="89"/>
      <c r="F27" s="89"/>
      <c r="G27" s="90"/>
      <c r="H27" s="91"/>
      <c r="I27" s="48"/>
      <c r="J27" s="47" t="s">
        <v>25</v>
      </c>
    </row>
    <row r="28" spans="2:17" x14ac:dyDescent="0.25">
      <c r="C28" s="20"/>
      <c r="D28" s="47"/>
      <c r="E28" s="47"/>
      <c r="F28" s="47"/>
      <c r="G28" s="47"/>
      <c r="H28" s="47"/>
      <c r="I28" s="50"/>
    </row>
    <row r="29" spans="2:17" hidden="1" x14ac:dyDescent="0.25">
      <c r="C29" s="20"/>
      <c r="D29" s="47"/>
      <c r="E29" s="47"/>
      <c r="F29" s="47"/>
      <c r="G29" s="47"/>
      <c r="H29" s="47"/>
      <c r="I29" s="50"/>
    </row>
    <row r="30" spans="2:17" x14ac:dyDescent="0.25">
      <c r="B30" s="22" t="s">
        <v>26</v>
      </c>
      <c r="C30" s="47"/>
      <c r="D30" s="47"/>
      <c r="E30" s="47"/>
      <c r="F30" s="47"/>
      <c r="G30" s="47"/>
      <c r="H30" s="47"/>
      <c r="I30" s="50"/>
    </row>
    <row r="31" spans="2:17" x14ac:dyDescent="0.25">
      <c r="B31" s="22"/>
      <c r="C31" s="47"/>
      <c r="D31" s="47"/>
      <c r="E31" s="47"/>
      <c r="F31" s="47"/>
      <c r="G31" s="47"/>
      <c r="H31" s="47"/>
      <c r="I31" s="50"/>
    </row>
    <row r="32" spans="2:17" x14ac:dyDescent="0.25">
      <c r="C32" s="92" t="s">
        <v>77</v>
      </c>
      <c r="D32" s="84"/>
      <c r="E32" s="84"/>
      <c r="F32" s="84"/>
      <c r="G32" s="84"/>
      <c r="H32" s="85"/>
      <c r="I32" s="36"/>
      <c r="J32" s="18" t="s">
        <v>11</v>
      </c>
      <c r="M32" t="s">
        <v>28</v>
      </c>
      <c r="N32" t="s">
        <v>27</v>
      </c>
    </row>
    <row r="33" spans="1:15" x14ac:dyDescent="0.25">
      <c r="C33" s="93" t="s">
        <v>45</v>
      </c>
      <c r="D33" s="84"/>
      <c r="E33" s="84"/>
      <c r="F33" s="84"/>
      <c r="G33" s="84"/>
      <c r="H33" s="85"/>
      <c r="I33" s="37"/>
      <c r="J33" t="s">
        <v>9</v>
      </c>
      <c r="K33" s="26"/>
    </row>
    <row r="34" spans="1:15" x14ac:dyDescent="0.25">
      <c r="C34" s="94" t="s">
        <v>47</v>
      </c>
      <c r="D34" s="84"/>
      <c r="E34" s="84"/>
      <c r="F34" s="84"/>
      <c r="G34" s="84"/>
      <c r="H34" s="85"/>
      <c r="I34" s="37"/>
      <c r="J34" t="s">
        <v>9</v>
      </c>
    </row>
    <row r="35" spans="1:15" x14ac:dyDescent="0.25">
      <c r="C35" s="95" t="s">
        <v>40</v>
      </c>
      <c r="D35" s="84"/>
      <c r="E35" s="84"/>
      <c r="F35" s="84"/>
      <c r="G35" s="84"/>
      <c r="H35" s="85"/>
      <c r="I35" s="75"/>
      <c r="J35" s="52" t="s">
        <v>39</v>
      </c>
    </row>
    <row r="36" spans="1:15" x14ac:dyDescent="0.25">
      <c r="A36" s="502"/>
      <c r="C36" s="95" t="s">
        <v>30</v>
      </c>
      <c r="D36" s="84"/>
      <c r="E36" s="84"/>
      <c r="F36" s="84"/>
      <c r="G36" s="84"/>
      <c r="H36" s="85"/>
      <c r="I36" s="37"/>
      <c r="J36" t="str">
        <f>IF(J14="MWh/t","€/t","€/Srm")</f>
        <v>€/t</v>
      </c>
      <c r="M36" t="s">
        <v>31</v>
      </c>
      <c r="N36" s="52"/>
      <c r="O36" s="52"/>
    </row>
    <row r="37" spans="1:15" x14ac:dyDescent="0.25">
      <c r="A37" s="502"/>
      <c r="C37" s="95" t="s">
        <v>46</v>
      </c>
      <c r="D37" s="84">
        <f>I15</f>
        <v>0</v>
      </c>
      <c r="E37" s="84"/>
      <c r="F37" s="84"/>
      <c r="G37" s="84"/>
      <c r="H37" s="85"/>
      <c r="I37" s="37"/>
      <c r="J37" t="str">
        <f>IF(I15="Erdgas","€/m^3","€/l")</f>
        <v>€/l</v>
      </c>
      <c r="N37" s="52"/>
      <c r="O37" s="52"/>
    </row>
    <row r="38" spans="1:15" x14ac:dyDescent="0.25">
      <c r="A38" s="502"/>
      <c r="C38" s="111" t="s">
        <v>123</v>
      </c>
      <c r="D38" s="126"/>
      <c r="E38" s="126"/>
      <c r="F38" s="126"/>
      <c r="G38" s="126"/>
      <c r="H38" s="127"/>
      <c r="I38" s="130"/>
      <c r="J38" s="52" t="s">
        <v>29</v>
      </c>
    </row>
    <row r="39" spans="1:15" x14ac:dyDescent="0.25">
      <c r="A39" s="502"/>
      <c r="C39" s="111" t="s">
        <v>124</v>
      </c>
      <c r="D39" s="126"/>
      <c r="E39" s="126"/>
      <c r="F39" s="126"/>
      <c r="G39" s="126"/>
      <c r="H39" s="127"/>
      <c r="I39" s="130"/>
      <c r="J39" s="52" t="s">
        <v>29</v>
      </c>
    </row>
    <row r="40" spans="1:15" s="26" customFormat="1" x14ac:dyDescent="0.25">
      <c r="A40" s="502"/>
      <c r="C40" s="92" t="s">
        <v>125</v>
      </c>
      <c r="D40" s="124"/>
      <c r="E40" s="124"/>
      <c r="F40" s="124"/>
      <c r="G40" s="124"/>
      <c r="H40" s="125"/>
      <c r="I40" s="130"/>
      <c r="J40" s="52" t="s">
        <v>29</v>
      </c>
    </row>
    <row r="41" spans="1:15" x14ac:dyDescent="0.25">
      <c r="A41" s="502"/>
      <c r="C41" s="95" t="s">
        <v>32</v>
      </c>
      <c r="D41" s="84"/>
      <c r="E41" s="84"/>
      <c r="F41" s="84"/>
      <c r="G41" s="84"/>
      <c r="H41" s="85"/>
      <c r="I41" s="37"/>
      <c r="J41" t="s">
        <v>33</v>
      </c>
    </row>
    <row r="42" spans="1:15" x14ac:dyDescent="0.25">
      <c r="A42" s="502"/>
      <c r="C42" s="95" t="s">
        <v>34</v>
      </c>
      <c r="D42" s="84"/>
      <c r="E42" s="84"/>
      <c r="F42" s="84"/>
      <c r="G42" s="84"/>
      <c r="H42" s="85"/>
      <c r="I42" s="49"/>
      <c r="J42" t="s">
        <v>35</v>
      </c>
    </row>
    <row r="43" spans="1:15" x14ac:dyDescent="0.25">
      <c r="A43" s="502"/>
      <c r="C43" s="95" t="s">
        <v>36</v>
      </c>
      <c r="D43" s="84"/>
      <c r="E43" s="84"/>
      <c r="F43" s="84"/>
      <c r="G43" s="84"/>
      <c r="H43" s="85"/>
      <c r="I43" s="49"/>
      <c r="J43" t="s">
        <v>35</v>
      </c>
      <c r="K43" s="26"/>
    </row>
    <row r="44" spans="1:15" x14ac:dyDescent="0.25">
      <c r="A44" s="502"/>
      <c r="C44" s="92" t="s">
        <v>260</v>
      </c>
      <c r="D44" s="84"/>
      <c r="E44" s="84"/>
      <c r="F44" s="84"/>
      <c r="G44" s="84"/>
      <c r="H44" s="85"/>
      <c r="I44" s="49"/>
      <c r="J44" t="s">
        <v>35</v>
      </c>
    </row>
    <row r="45" spans="1:15" x14ac:dyDescent="0.25">
      <c r="A45" s="502"/>
      <c r="C45" s="92" t="s">
        <v>261</v>
      </c>
      <c r="D45" s="84"/>
      <c r="E45" s="84"/>
      <c r="F45" s="84"/>
      <c r="G45" s="84"/>
      <c r="H45" s="85"/>
      <c r="I45" s="49"/>
      <c r="J45" t="s">
        <v>35</v>
      </c>
    </row>
    <row r="46" spans="1:15" x14ac:dyDescent="0.25">
      <c r="A46" s="502"/>
      <c r="C46" s="95" t="s">
        <v>37</v>
      </c>
      <c r="D46" s="84"/>
      <c r="E46" s="84"/>
      <c r="F46" s="84"/>
      <c r="G46" s="84"/>
      <c r="H46" s="85"/>
      <c r="I46" s="49"/>
      <c r="J46" t="s">
        <v>35</v>
      </c>
    </row>
    <row r="47" spans="1:15" x14ac:dyDescent="0.25">
      <c r="A47" s="502"/>
      <c r="C47" s="95" t="s">
        <v>38</v>
      </c>
      <c r="D47" s="84"/>
      <c r="E47" s="84"/>
      <c r="F47" s="84"/>
      <c r="G47" s="84"/>
      <c r="H47" s="85"/>
      <c r="I47" s="49"/>
      <c r="J47" t="s">
        <v>35</v>
      </c>
    </row>
    <row r="48" spans="1:15" x14ac:dyDescent="0.25">
      <c r="A48" s="502"/>
      <c r="C48" s="93" t="s">
        <v>49</v>
      </c>
      <c r="D48" s="84"/>
      <c r="E48" s="84"/>
      <c r="F48" s="84"/>
      <c r="G48" s="84"/>
      <c r="H48" s="85"/>
      <c r="I48" s="37"/>
      <c r="J48" t="s">
        <v>35</v>
      </c>
    </row>
    <row r="49" spans="1:17" x14ac:dyDescent="0.25">
      <c r="A49" s="502"/>
      <c r="C49" s="27"/>
      <c r="I49" s="460"/>
    </row>
    <row r="50" spans="1:17" x14ac:dyDescent="0.25">
      <c r="A50" s="502"/>
      <c r="B50" s="23"/>
    </row>
    <row r="51" spans="1:17" x14ac:dyDescent="0.25">
      <c r="A51" s="502"/>
      <c r="B51" s="23"/>
    </row>
    <row r="52" spans="1:17" ht="13.8" x14ac:dyDescent="0.3">
      <c r="A52" s="502"/>
      <c r="C52" s="65"/>
      <c r="D52" s="65"/>
      <c r="E52" s="65"/>
      <c r="F52" s="65"/>
      <c r="G52" s="65"/>
      <c r="H52" s="65"/>
      <c r="I52" s="65"/>
    </row>
    <row r="53" spans="1:17" ht="13.8" x14ac:dyDescent="0.3">
      <c r="A53" s="502"/>
      <c r="C53" s="65"/>
      <c r="D53" s="65"/>
      <c r="E53" s="65"/>
      <c r="F53" s="65"/>
      <c r="G53" s="65"/>
      <c r="H53" s="65"/>
      <c r="I53" s="65"/>
    </row>
    <row r="54" spans="1:17" ht="13.8" x14ac:dyDescent="0.3">
      <c r="A54" s="502"/>
      <c r="C54" s="65"/>
      <c r="D54" s="65"/>
      <c r="E54" s="65"/>
      <c r="F54" s="65"/>
      <c r="G54" s="65"/>
      <c r="H54" s="65"/>
      <c r="I54" s="65"/>
    </row>
    <row r="55" spans="1:17" ht="13.8" x14ac:dyDescent="0.3">
      <c r="A55" s="502"/>
      <c r="C55" s="161"/>
      <c r="D55" s="161"/>
      <c r="E55" s="161"/>
      <c r="F55" s="65"/>
      <c r="G55" s="161"/>
      <c r="H55" s="161"/>
      <c r="I55" s="161"/>
      <c r="J55" s="19"/>
    </row>
    <row r="56" spans="1:17" x14ac:dyDescent="0.25">
      <c r="C56" s="52" t="s">
        <v>80</v>
      </c>
      <c r="D56" s="28"/>
      <c r="G56" s="52" t="s">
        <v>129</v>
      </c>
      <c r="I56"/>
      <c r="Q56" s="44"/>
    </row>
    <row r="57" spans="1:17" x14ac:dyDescent="0.25">
      <c r="B57" s="39"/>
    </row>
    <row r="60" spans="1:17" s="26" customFormat="1" x14ac:dyDescent="0.25">
      <c r="D60" s="40"/>
      <c r="E60" s="29"/>
      <c r="F60" s="29"/>
      <c r="G60" s="29"/>
      <c r="I60" s="32"/>
    </row>
    <row r="67" spans="2:2" x14ac:dyDescent="0.25">
      <c r="B67" s="38"/>
    </row>
  </sheetData>
  <sheetProtection algorithmName="SHA-512" hashValue="Uv20CFU61fLR9F8BUHqV9aS2xvvt/MZPv7fuIILK9aVwwSE1mPJ/bfBJ35ibxiH+K63hpdFTRgfCEQOVyviXQg==" saltValue="UDlRAa83pvI+xUEevfaiOw==" spinCount="100000" sheet="1" objects="1" scenarios="1"/>
  <mergeCells count="4">
    <mergeCell ref="B5:J5"/>
    <mergeCell ref="B1:J1"/>
    <mergeCell ref="M5:Q5"/>
    <mergeCell ref="A36:A55"/>
  </mergeCells>
  <conditionalFormatting sqref="B5 K5">
    <cfRule type="expression" dxfId="16" priority="3">
      <formula>ISBLANK($B$5)</formula>
    </cfRule>
  </conditionalFormatting>
  <conditionalFormatting sqref="J36">
    <cfRule type="expression" priority="2">
      <formula>IF($J$14="MWh/t","€/t","€/Srm")</formula>
    </cfRule>
  </conditionalFormatting>
  <conditionalFormatting sqref="J14">
    <cfRule type="expression" dxfId="15" priority="1">
      <formula>ISBLANK(J14)</formula>
    </cfRule>
  </conditionalFormatting>
  <dataValidations xWindow="513" yWindow="736" count="21">
    <dataValidation type="list" allowBlank="1" showInputMessage="1" showErrorMessage="1" sqref="H11:H12" xr:uid="{00000000-0002-0000-0100-000000000000}">
      <formula1>$M$32:$N$32</formula1>
    </dataValidation>
    <dataValidation type="list" allowBlank="1" showInputMessage="1" showErrorMessage="1" prompt="Bitte aus Liste auswählen!" sqref="I32" xr:uid="{00000000-0002-0000-0100-000001000000}">
      <formula1>$M$32:$N$32</formula1>
    </dataValidation>
    <dataValidation type="decimal" allowBlank="1" showInputMessage="1" showErrorMessage="1" prompt="Der kalulatorische Zinssatz für das eingesetzte Eigenkapital bestimmt die gewünschte Verzinsung für das eingesetzte Eigenkapital. In der Regel liegt diese im Bereich der Verzinsung, die am Kapitalmarkt für entsprechende Geldanlagen erreicht wird." sqref="I33" xr:uid="{00000000-0002-0000-0100-000002000000}">
      <formula1>0</formula1>
      <formula2>25</formula2>
    </dataValidation>
    <dataValidation type="whole" allowBlank="1" showInputMessage="1" showErrorMessage="1" sqref="I25:I26" xr:uid="{00000000-0002-0000-0100-000003000000}">
      <formula1>0</formula1>
      <formula2>10000</formula2>
    </dataValidation>
    <dataValidation type="decimal" allowBlank="1" showInputMessage="1" showErrorMessage="1" sqref="I41" xr:uid="{00000000-0002-0000-0100-000004000000}">
      <formula1>0</formula1>
      <formula2>100</formula2>
    </dataValidation>
    <dataValidation allowBlank="1" showInputMessage="1" showErrorMessage="1" prompt="Z.B. Kosten für:_x000a_Eichung sowie Ablesung der Wärmemengenzähler, Tankprüfung, Abwasser, sonstige Betriebsstoffe, Sachaufwand, Sonstiges" sqref="I48" xr:uid="{00000000-0002-0000-0100-000005000000}"/>
    <dataValidation type="whole" allowBlank="1" showInputMessage="1" showErrorMessage="1" sqref="I22" xr:uid="{00000000-0002-0000-0100-000006000000}">
      <formula1>0</formula1>
      <formula2>30000</formula2>
    </dataValidation>
    <dataValidation type="decimal" allowBlank="1" showInputMessage="1" showErrorMessage="1" sqref="I24" xr:uid="{00000000-0002-0000-0100-000007000000}">
      <formula1>0</formula1>
      <formula2>10000</formula2>
    </dataValidation>
    <dataValidation type="decimal" allowBlank="1" showInputMessage="1" showErrorMessage="1" sqref="I34" xr:uid="{00000000-0002-0000-0100-000008000000}">
      <formula1>0</formula1>
      <formula2>25</formula2>
    </dataValidation>
    <dataValidation type="decimal" allowBlank="1" showInputMessage="1" showErrorMessage="1" sqref="I36" xr:uid="{00000000-0002-0000-0100-000009000000}">
      <formula1>0</formula1>
      <formula2>300</formula2>
    </dataValidation>
    <dataValidation type="whole" allowBlank="1" showInputMessage="1" showErrorMessage="1" sqref="I23" xr:uid="{00000000-0002-0000-0100-00000A000000}">
      <formula1>0</formula1>
      <formula2>300</formula2>
    </dataValidation>
    <dataValidation type="list" allowBlank="1" showInputMessage="1" showErrorMessage="1" prompt="Bitte aus Liste auswählen!" sqref="I13" xr:uid="{00000000-0002-0000-0100-00000B000000}">
      <formula1>$M$13:$P$13</formula1>
    </dataValidation>
    <dataValidation type="list" allowBlank="1" showInputMessage="1" showErrorMessage="1" prompt="Bitte aus Liste auswählen!" sqref="I15" xr:uid="{00000000-0002-0000-0100-00000C000000}">
      <formula1>$M$15:$O$15</formula1>
    </dataValidation>
    <dataValidation type="list" allowBlank="1" showInputMessage="1" showErrorMessage="1" sqref="J14" xr:uid="{00000000-0002-0000-0100-00000D000000}">
      <formula1>$M$17:$N$17</formula1>
    </dataValidation>
    <dataValidation type="decimal" allowBlank="1" showInputMessage="1" showErrorMessage="1" prompt="Bitte Einheit (Spalte J) auswählen!" sqref="I14" xr:uid="{00000000-0002-0000-0100-00000E000000}">
      <formula1>0</formula1>
      <formula2>7</formula2>
    </dataValidation>
    <dataValidation type="whole" allowBlank="1" showInputMessage="1" showErrorMessage="1" sqref="I19:I21" xr:uid="{00000000-0002-0000-0100-00000F000000}">
      <formula1>0</formula1>
      <formula2>1000000</formula2>
    </dataValidation>
    <dataValidation type="decimal" allowBlank="1" showInputMessage="1" showErrorMessage="1" sqref="I37:I38 I40" xr:uid="{00000000-0002-0000-0100-000010000000}">
      <formula1>0.03</formula1>
      <formula2>2</formula2>
    </dataValidation>
    <dataValidation type="decimal" allowBlank="1" showInputMessage="1" showErrorMessage="1" sqref="I16" xr:uid="{00000000-0002-0000-0100-000011000000}">
      <formula1>0</formula1>
      <formula2>15</formula2>
    </dataValidation>
    <dataValidation type="whole" allowBlank="1" showInputMessage="1" showErrorMessage="1" sqref="I17:I18" xr:uid="{00000000-0002-0000-0100-000012000000}">
      <formula1>0</formula1>
      <formula2>150</formula2>
    </dataValidation>
    <dataValidation type="whole" allowBlank="1" showInputMessage="1" showErrorMessage="1" sqref="I27" xr:uid="{00000000-0002-0000-0100-000013000000}">
      <formula1>0</formula1>
      <formula2>20000</formula2>
    </dataValidation>
    <dataValidation type="decimal" allowBlank="1" showInputMessage="1" showErrorMessage="1" sqref="I39" xr:uid="{00000000-0002-0000-0100-000014000000}">
      <formula1>0.01</formula1>
      <formula2>2</formula2>
    </dataValidation>
  </dataValidations>
  <pageMargins left="0.43307086614173229" right="0.23622047244094491" top="0.74803149606299213" bottom="0.74803149606299213" header="0.31496062992125984" footer="0.31496062992125984"/>
  <pageSetup paperSize="9" scale="99" orientation="portrait" r:id="rId1"/>
  <headerFooter>
    <oddHeader xml:space="preserve">&amp;R&amp;"Arial,Fett"Förderantrag BioWärme Bayern - &amp;18Anlage W&amp;10
</oddHeader>
    <oddFooter>&amp;R&amp;"Arial,Fett"2.1.2 Vorlage 05275 Stand: 20.02.2024</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D157-C400-4D9F-8CC2-130D7C5F97A9}">
  <sheetPr>
    <tabColor theme="6" tint="0.79998168889431442"/>
    <pageSetUpPr fitToPage="1"/>
  </sheetPr>
  <dimension ref="A1:N47"/>
  <sheetViews>
    <sheetView showGridLines="0" zoomScaleNormal="100" workbookViewId="0">
      <selection activeCell="G9" sqref="G9"/>
    </sheetView>
  </sheetViews>
  <sheetFormatPr baseColWidth="10" defaultColWidth="11.44140625" defaultRowHeight="13.2" x14ac:dyDescent="0.25"/>
  <cols>
    <col min="1" max="1" width="3.109375" customWidth="1"/>
    <col min="2" max="2" width="17" customWidth="1"/>
    <col min="3" max="3" width="13.5546875" customWidth="1"/>
    <col min="4" max="4" width="12.6640625" customWidth="1"/>
    <col min="5" max="5" width="39.33203125" customWidth="1"/>
    <col min="6" max="6" width="26.33203125" customWidth="1"/>
    <col min="7" max="7" width="20.33203125" customWidth="1"/>
    <col min="8" max="8" width="4" customWidth="1"/>
    <col min="9" max="10" width="6.33203125" hidden="1" customWidth="1"/>
    <col min="11" max="11" width="5.88671875" hidden="1" customWidth="1"/>
    <col min="12" max="12" width="25.88671875" hidden="1" customWidth="1"/>
    <col min="13" max="14" width="11.44140625" hidden="1" customWidth="1"/>
  </cols>
  <sheetData>
    <row r="1" spans="2:14" ht="21" x14ac:dyDescent="0.25">
      <c r="B1" s="503" t="s">
        <v>140</v>
      </c>
      <c r="C1" s="503"/>
      <c r="D1" s="503"/>
      <c r="E1" s="503"/>
      <c r="F1" s="503"/>
      <c r="G1" s="503"/>
      <c r="I1" s="199" t="s">
        <v>51</v>
      </c>
      <c r="J1" s="199"/>
      <c r="K1" s="199"/>
    </row>
    <row r="2" spans="2:14" ht="6.75" customHeight="1" x14ac:dyDescent="0.25">
      <c r="B2" s="17"/>
      <c r="I2" s="199"/>
      <c r="J2" s="199"/>
      <c r="K2" s="199"/>
    </row>
    <row r="3" spans="2:14" ht="12.75" customHeight="1" x14ac:dyDescent="0.25">
      <c r="B3" s="17" t="s">
        <v>183</v>
      </c>
      <c r="I3" s="199"/>
      <c r="J3" s="199"/>
      <c r="K3" s="199"/>
    </row>
    <row r="4" spans="2:14" ht="6.75" customHeight="1" x14ac:dyDescent="0.25">
      <c r="B4" s="17"/>
      <c r="I4" s="199"/>
      <c r="J4" s="199"/>
      <c r="K4" s="199"/>
    </row>
    <row r="5" spans="2:14" ht="15.6" thickBot="1" x14ac:dyDescent="0.3">
      <c r="B5" s="504">
        <f>Anlage_E!C5</f>
        <v>0</v>
      </c>
      <c r="C5" s="504"/>
      <c r="D5" s="504"/>
      <c r="E5" s="504"/>
      <c r="F5" s="504"/>
      <c r="G5" s="504"/>
      <c r="I5" t="s">
        <v>141</v>
      </c>
      <c r="J5" t="s">
        <v>142</v>
      </c>
      <c r="K5" t="s">
        <v>105</v>
      </c>
      <c r="L5" s="200" t="s">
        <v>126</v>
      </c>
      <c r="M5" s="199"/>
      <c r="N5" s="199"/>
    </row>
    <row r="6" spans="2:14" ht="13.2" customHeight="1" x14ac:dyDescent="0.25">
      <c r="B6" s="201" t="s">
        <v>143</v>
      </c>
      <c r="I6" t="s">
        <v>144</v>
      </c>
      <c r="J6" t="s">
        <v>145</v>
      </c>
      <c r="K6" t="s">
        <v>107</v>
      </c>
    </row>
    <row r="7" spans="2:14" ht="9" customHeight="1" x14ac:dyDescent="0.25">
      <c r="B7" s="201"/>
      <c r="I7" t="s">
        <v>146</v>
      </c>
    </row>
    <row r="8" spans="2:14" ht="6.75" customHeight="1" x14ac:dyDescent="0.25">
      <c r="B8" s="202"/>
      <c r="I8" t="s">
        <v>147</v>
      </c>
    </row>
    <row r="9" spans="2:14" ht="13.8" x14ac:dyDescent="0.25">
      <c r="B9" s="203" t="s">
        <v>148</v>
      </c>
      <c r="F9" s="204"/>
      <c r="G9" s="205"/>
      <c r="I9" t="s">
        <v>149</v>
      </c>
    </row>
    <row r="10" spans="2:14" ht="13.8" x14ac:dyDescent="0.25">
      <c r="B10" s="203" t="s">
        <v>150</v>
      </c>
      <c r="G10" s="206"/>
      <c r="I10" t="s">
        <v>151</v>
      </c>
      <c r="M10" s="207"/>
    </row>
    <row r="11" spans="2:14" ht="15.6" x14ac:dyDescent="0.35">
      <c r="B11" s="203" t="s">
        <v>152</v>
      </c>
      <c r="C11" s="52"/>
      <c r="D11" s="52"/>
      <c r="E11" s="52"/>
      <c r="F11" s="52" t="s">
        <v>153</v>
      </c>
      <c r="G11" s="52" t="s">
        <v>154</v>
      </c>
      <c r="I11" t="s">
        <v>155</v>
      </c>
    </row>
    <row r="12" spans="2:14" ht="13.8" x14ac:dyDescent="0.25">
      <c r="B12" s="202"/>
      <c r="F12" s="208"/>
      <c r="G12" s="208"/>
      <c r="I12" t="s">
        <v>156</v>
      </c>
    </row>
    <row r="13" spans="2:14" ht="9.75" customHeight="1" x14ac:dyDescent="0.25">
      <c r="B13" s="202"/>
      <c r="I13" t="s">
        <v>157</v>
      </c>
    </row>
    <row r="14" spans="2:14" ht="55.2" x14ac:dyDescent="0.25">
      <c r="B14" s="209" t="s">
        <v>158</v>
      </c>
      <c r="C14" s="209" t="s">
        <v>159</v>
      </c>
      <c r="D14" s="209" t="s">
        <v>160</v>
      </c>
      <c r="E14" s="210" t="s">
        <v>161</v>
      </c>
      <c r="F14" s="209" t="s">
        <v>162</v>
      </c>
      <c r="G14" s="209" t="s">
        <v>163</v>
      </c>
      <c r="I14" t="s">
        <v>164</v>
      </c>
      <c r="L14" s="211" t="s">
        <v>165</v>
      </c>
    </row>
    <row r="15" spans="2:14" s="203" customFormat="1" ht="13.8" x14ac:dyDescent="0.25">
      <c r="B15" s="212"/>
      <c r="C15" s="213"/>
      <c r="D15" s="214"/>
      <c r="E15" s="215"/>
      <c r="F15" s="216"/>
      <c r="G15" s="217" t="str">
        <f>IF(C15="","",F15*((($F$12+$G$12)/2)-10)*C15*$G$10/1000)</f>
        <v/>
      </c>
      <c r="I15" s="203" t="s">
        <v>166</v>
      </c>
      <c r="L15" s="218" t="str">
        <f>IF(C15="","",F15*((($F$12+$G$12)/2)-10))</f>
        <v/>
      </c>
    </row>
    <row r="16" spans="2:14" s="203" customFormat="1" ht="13.8" x14ac:dyDescent="0.25">
      <c r="B16" s="212"/>
      <c r="C16" s="213"/>
      <c r="D16" s="214"/>
      <c r="E16" s="215"/>
      <c r="F16" s="216"/>
      <c r="G16" s="217" t="str">
        <f t="shared" ref="G16:G28" si="0">IF(C16="","",F16*((($F$12+$G$12)/2)-10)*C16*$G$10/1000)</f>
        <v/>
      </c>
      <c r="I16" s="203" t="s">
        <v>167</v>
      </c>
      <c r="L16" s="218" t="str">
        <f>IF(C16="","",F16*((($F$12+$G$12)/2)-10))</f>
        <v/>
      </c>
    </row>
    <row r="17" spans="2:12" s="203" customFormat="1" ht="13.8" x14ac:dyDescent="0.25">
      <c r="B17" s="212"/>
      <c r="C17" s="213"/>
      <c r="D17" s="214"/>
      <c r="E17" s="215"/>
      <c r="F17" s="216"/>
      <c r="G17" s="217" t="str">
        <f t="shared" si="0"/>
        <v/>
      </c>
      <c r="I17" s="203" t="s">
        <v>168</v>
      </c>
      <c r="L17" s="218" t="str">
        <f>IF(C17="","",F17*((($F$12+$G$12)/2)-10))</f>
        <v/>
      </c>
    </row>
    <row r="18" spans="2:12" s="203" customFormat="1" ht="13.8" x14ac:dyDescent="0.25">
      <c r="B18" s="212"/>
      <c r="C18" s="213"/>
      <c r="D18" s="214"/>
      <c r="E18" s="215"/>
      <c r="F18" s="216"/>
      <c r="G18" s="217" t="str">
        <f t="shared" si="0"/>
        <v/>
      </c>
      <c r="I18" s="203" t="s">
        <v>169</v>
      </c>
      <c r="L18" s="218" t="str">
        <f>IF(C18="","",F18*((($F$12+$G$12)/2)-10))</f>
        <v/>
      </c>
    </row>
    <row r="19" spans="2:12" s="203" customFormat="1" ht="13.8" x14ac:dyDescent="0.25">
      <c r="B19" s="212"/>
      <c r="C19" s="213"/>
      <c r="D19" s="214"/>
      <c r="E19" s="215"/>
      <c r="F19" s="216"/>
      <c r="G19" s="217" t="str">
        <f t="shared" si="0"/>
        <v/>
      </c>
      <c r="I19" s="203" t="s">
        <v>170</v>
      </c>
      <c r="L19" s="218" t="str">
        <f>IF(C19="","",F19*((($F$12+$G$12)/2)-10))</f>
        <v/>
      </c>
    </row>
    <row r="20" spans="2:12" s="203" customFormat="1" ht="13.8" x14ac:dyDescent="0.25">
      <c r="B20" s="212"/>
      <c r="C20" s="213"/>
      <c r="D20" s="214"/>
      <c r="E20" s="215"/>
      <c r="F20" s="214"/>
      <c r="G20" s="217" t="str">
        <f t="shared" si="0"/>
        <v/>
      </c>
      <c r="I20" s="203" t="s">
        <v>171</v>
      </c>
      <c r="L20" s="219"/>
    </row>
    <row r="21" spans="2:12" s="203" customFormat="1" ht="13.8" x14ac:dyDescent="0.25">
      <c r="B21" s="212"/>
      <c r="C21" s="213"/>
      <c r="D21" s="214"/>
      <c r="E21" s="215"/>
      <c r="F21" s="214"/>
      <c r="G21" s="217" t="str">
        <f t="shared" si="0"/>
        <v/>
      </c>
      <c r="I21" s="203" t="s">
        <v>172</v>
      </c>
      <c r="L21" s="219"/>
    </row>
    <row r="22" spans="2:12" s="203" customFormat="1" ht="13.8" x14ac:dyDescent="0.25">
      <c r="B22" s="212"/>
      <c r="C22" s="213"/>
      <c r="D22" s="214"/>
      <c r="E22" s="215"/>
      <c r="F22" s="214"/>
      <c r="G22" s="217" t="str">
        <f t="shared" si="0"/>
        <v/>
      </c>
      <c r="I22" s="203" t="s">
        <v>173</v>
      </c>
      <c r="L22" s="219"/>
    </row>
    <row r="23" spans="2:12" s="203" customFormat="1" ht="13.8" x14ac:dyDescent="0.25">
      <c r="B23" s="212"/>
      <c r="C23" s="213"/>
      <c r="D23" s="214"/>
      <c r="E23" s="215"/>
      <c r="F23" s="214"/>
      <c r="G23" s="217" t="str">
        <f t="shared" si="0"/>
        <v/>
      </c>
      <c r="I23" s="203" t="s">
        <v>174</v>
      </c>
      <c r="L23" s="219"/>
    </row>
    <row r="24" spans="2:12" s="203" customFormat="1" ht="13.8" x14ac:dyDescent="0.25">
      <c r="B24" s="212"/>
      <c r="C24" s="213"/>
      <c r="D24" s="214"/>
      <c r="E24" s="215"/>
      <c r="F24" s="214"/>
      <c r="G24" s="217" t="str">
        <f t="shared" si="0"/>
        <v/>
      </c>
      <c r="L24" s="219"/>
    </row>
    <row r="25" spans="2:12" s="203" customFormat="1" ht="13.8" x14ac:dyDescent="0.25">
      <c r="B25" s="212"/>
      <c r="C25" s="213"/>
      <c r="D25" s="214"/>
      <c r="E25" s="215"/>
      <c r="F25" s="214"/>
      <c r="G25" s="217" t="str">
        <f t="shared" si="0"/>
        <v/>
      </c>
      <c r="L25" s="219"/>
    </row>
    <row r="26" spans="2:12" s="203" customFormat="1" ht="13.8" x14ac:dyDescent="0.25">
      <c r="B26" s="212"/>
      <c r="C26" s="213"/>
      <c r="D26" s="214"/>
      <c r="E26" s="215"/>
      <c r="F26" s="214"/>
      <c r="G26" s="217" t="str">
        <f t="shared" si="0"/>
        <v/>
      </c>
      <c r="L26" s="219"/>
    </row>
    <row r="27" spans="2:12" s="203" customFormat="1" ht="13.8" x14ac:dyDescent="0.25">
      <c r="B27" s="212"/>
      <c r="C27" s="213"/>
      <c r="D27" s="214"/>
      <c r="E27" s="215"/>
      <c r="F27" s="214"/>
      <c r="G27" s="217" t="str">
        <f t="shared" si="0"/>
        <v/>
      </c>
      <c r="L27" s="219"/>
    </row>
    <row r="28" spans="2:12" s="203" customFormat="1" ht="13.8" x14ac:dyDescent="0.25">
      <c r="B28" s="212"/>
      <c r="C28" s="213"/>
      <c r="D28" s="220"/>
      <c r="E28" s="215"/>
      <c r="F28" s="214"/>
      <c r="G28" s="217" t="str">
        <f t="shared" si="0"/>
        <v/>
      </c>
      <c r="L28" s="219"/>
    </row>
    <row r="29" spans="2:12" ht="13.8" x14ac:dyDescent="0.25">
      <c r="B29" s="203" t="s">
        <v>175</v>
      </c>
      <c r="C29" s="203"/>
      <c r="D29" s="221">
        <f>SUM(C15:C28)</f>
        <v>0</v>
      </c>
      <c r="F29" s="222" t="s">
        <v>176</v>
      </c>
      <c r="G29" s="223">
        <f>ROUND((SUM(G15:G28)/1000),0)</f>
        <v>0</v>
      </c>
      <c r="L29" s="224" t="e">
        <f>IF(G29="","",(G29/D29)*1000*1000/G10)</f>
        <v>#DIV/0!</v>
      </c>
    </row>
    <row r="30" spans="2:12" ht="14.4" thickBot="1" x14ac:dyDescent="0.3">
      <c r="B30" s="203" t="s">
        <v>177</v>
      </c>
      <c r="C30" s="203"/>
      <c r="D30" s="225">
        <f>(SUMIF(D15:D28,"DUO",C15:C28))+((SUMIF(D15:D28,"UNO",C15:C28))/2)</f>
        <v>0</v>
      </c>
      <c r="F30" s="222" t="s">
        <v>178</v>
      </c>
      <c r="G30" s="404">
        <f>Anlage_E!P323</f>
        <v>0</v>
      </c>
    </row>
    <row r="31" spans="2:12" ht="14.4" thickBot="1" x14ac:dyDescent="0.3">
      <c r="B31" s="203"/>
      <c r="C31" s="203"/>
      <c r="D31" s="203"/>
      <c r="F31" s="222" t="s">
        <v>179</v>
      </c>
      <c r="G31" s="226" t="str">
        <f>IF((G30)=0,"%",ROUND(G29/G30,2))</f>
        <v>%</v>
      </c>
    </row>
    <row r="32" spans="2:12" ht="13.8" x14ac:dyDescent="0.25">
      <c r="B32" s="203"/>
      <c r="C32" s="203"/>
      <c r="D32" s="203"/>
      <c r="E32" s="203"/>
      <c r="F32" s="203"/>
      <c r="G32" s="222"/>
    </row>
    <row r="33" spans="1:8" ht="13.8" x14ac:dyDescent="0.25">
      <c r="B33" s="227" t="s">
        <v>180</v>
      </c>
      <c r="C33" s="203"/>
      <c r="D33" s="203"/>
      <c r="E33" s="203"/>
      <c r="F33" s="203"/>
      <c r="G33" s="203"/>
    </row>
    <row r="34" spans="1:8" x14ac:dyDescent="0.25">
      <c r="B34" s="228" t="s">
        <v>181</v>
      </c>
      <c r="C34" s="229"/>
      <c r="D34" s="229"/>
      <c r="E34" s="229"/>
      <c r="F34" s="229"/>
      <c r="G34" s="230"/>
    </row>
    <row r="35" spans="1:8" ht="158.25" customHeight="1" x14ac:dyDescent="0.25">
      <c r="B35" s="505"/>
      <c r="C35" s="506"/>
      <c r="D35" s="506"/>
      <c r="E35" s="506"/>
      <c r="F35" s="506"/>
      <c r="G35" s="507"/>
    </row>
    <row r="39" spans="1:8" x14ac:dyDescent="0.25">
      <c r="B39" s="26"/>
    </row>
    <row r="40" spans="1:8" ht="13.8" x14ac:dyDescent="0.25">
      <c r="B40" s="231"/>
      <c r="C40" s="231"/>
      <c r="D40" s="232"/>
      <c r="E40" s="233"/>
      <c r="F40" s="231"/>
      <c r="G40" s="231"/>
    </row>
    <row r="41" spans="1:8" ht="13.8" x14ac:dyDescent="0.25">
      <c r="B41" s="234" t="s">
        <v>2</v>
      </c>
      <c r="C41" s="235"/>
      <c r="D41" s="235"/>
      <c r="E41" s="236" t="s">
        <v>133</v>
      </c>
      <c r="F41" s="236"/>
      <c r="G41" s="237"/>
    </row>
    <row r="42" spans="1:8" ht="13.8" x14ac:dyDescent="0.25">
      <c r="B42" s="238"/>
      <c r="C42" s="203"/>
      <c r="D42" s="203"/>
      <c r="E42" s="203"/>
      <c r="F42" s="203"/>
      <c r="G42" s="203"/>
    </row>
    <row r="43" spans="1:8" s="1" customFormat="1" ht="171" customHeight="1" x14ac:dyDescent="0.3">
      <c r="A43" s="239"/>
      <c r="B43" s="508" t="s">
        <v>182</v>
      </c>
      <c r="C43" s="508"/>
      <c r="D43" s="508"/>
      <c r="E43" s="508"/>
      <c r="F43" s="508"/>
      <c r="G43" s="508"/>
    </row>
    <row r="44" spans="1:8" ht="13.8" x14ac:dyDescent="0.3">
      <c r="B44" s="1"/>
      <c r="C44" s="1"/>
      <c r="D44" s="240"/>
      <c r="E44" s="240"/>
      <c r="F44" s="241"/>
      <c r="G44" s="1"/>
      <c r="H44" s="1"/>
    </row>
    <row r="45" spans="1:8" ht="13.8" x14ac:dyDescent="0.3">
      <c r="B45" s="1"/>
      <c r="C45" s="1"/>
      <c r="D45" s="240"/>
      <c r="E45" s="240"/>
      <c r="F45" s="242"/>
      <c r="G45" s="1"/>
      <c r="H45" s="1"/>
    </row>
    <row r="46" spans="1:8" ht="13.8" x14ac:dyDescent="0.3">
      <c r="B46" s="1"/>
      <c r="C46" s="1"/>
      <c r="D46" s="240"/>
      <c r="E46" s="240"/>
      <c r="F46" s="242"/>
      <c r="G46" s="1"/>
      <c r="H46" s="1"/>
    </row>
    <row r="47" spans="1:8" ht="13.8" x14ac:dyDescent="0.3">
      <c r="H47" s="1"/>
    </row>
  </sheetData>
  <sheetProtection algorithmName="SHA-512" hashValue="ApSske9D/E6g2abt/SyQZklcHGfLCWVNeoL9itXcxEx9SGe6lunqTMx+KdxUK6tr7Oh1qSVPK0BoLALxD883Dw==" saltValue="tczVNfNjQJy2lCi3141Paw==" spinCount="100000" sheet="1" objects="1" scenarios="1"/>
  <mergeCells count="4">
    <mergeCell ref="B1:G1"/>
    <mergeCell ref="B5:G5"/>
    <mergeCell ref="B35:G35"/>
    <mergeCell ref="B43:G43"/>
  </mergeCells>
  <conditionalFormatting sqref="B5:G5">
    <cfRule type="expression" dxfId="14" priority="6">
      <formula>ISBLANK($B$5)</formula>
    </cfRule>
  </conditionalFormatting>
  <conditionalFormatting sqref="G9">
    <cfRule type="expression" dxfId="13" priority="5">
      <formula>ISBLANK(G9)</formula>
    </cfRule>
  </conditionalFormatting>
  <conditionalFormatting sqref="F12">
    <cfRule type="expression" dxfId="12" priority="4">
      <formula>ISBLANK(F12)</formula>
    </cfRule>
  </conditionalFormatting>
  <conditionalFormatting sqref="G12">
    <cfRule type="expression" dxfId="11" priority="3">
      <formula>ISBLANK(G12)</formula>
    </cfRule>
  </conditionalFormatting>
  <conditionalFormatting sqref="G10">
    <cfRule type="expression" dxfId="10" priority="2">
      <formula>ISBLANK(G10)</formula>
    </cfRule>
  </conditionalFormatting>
  <conditionalFormatting sqref="B35:G35">
    <cfRule type="expression" dxfId="9" priority="1">
      <formula>ISBLANK($B$35)</formula>
    </cfRule>
  </conditionalFormatting>
  <dataValidations count="7">
    <dataValidation type="list" allowBlank="1" showInputMessage="1" showErrorMessage="1" sqref="B15:B28" xr:uid="{4C032377-98D8-41E0-BA21-C8E8D065A523}">
      <formula1>$I$5:$I$23</formula1>
    </dataValidation>
    <dataValidation type="decimal" allowBlank="1" showInputMessage="1" showErrorMessage="1" sqref="F15:F28" xr:uid="{A9BDD3AE-E127-45A0-9B3D-98864D874B17}">
      <formula1>0.05</formula1>
      <formula2>1.5</formula2>
    </dataValidation>
    <dataValidation type="whole" allowBlank="1" showInputMessage="1" showErrorMessage="1" sqref="G10" xr:uid="{1B27B87F-1B50-4682-AA58-7B9AA63F0C5E}">
      <formula1>1</formula1>
      <formula2>8760</formula2>
    </dataValidation>
    <dataValidation type="whole" allowBlank="1" showInputMessage="1" showErrorMessage="1" sqref="G12:G13" xr:uid="{C46E9EB2-BCCF-47F3-8991-095FC62BF70E}">
      <formula1>0</formula1>
      <formula2>200</formula2>
    </dataValidation>
    <dataValidation type="whole" allowBlank="1" showInputMessage="1" showErrorMessage="1" sqref="F12:F13" xr:uid="{84D44712-36F7-45E9-B694-7265ECF3B98C}">
      <formula1>10</formula1>
      <formula2>200</formula2>
    </dataValidation>
    <dataValidation type="list" allowBlank="1" showInputMessage="1" showErrorMessage="1" sqref="D15:D28" xr:uid="{3AF6377A-518F-4247-A23D-7A5ECED84654}">
      <formula1>$J$5:$J$6</formula1>
    </dataValidation>
    <dataValidation type="list" allowBlank="1" showInputMessage="1" showErrorMessage="1" sqref="G9" xr:uid="{9AAAF101-A9FF-4C17-A847-47CE64674F9E}">
      <formula1>$K$5:$K$6</formula1>
    </dataValidation>
  </dataValidations>
  <pageMargins left="0.7" right="0.7" top="0.78740157499999996" bottom="0.78740157499999996" header="0.3" footer="0.3"/>
  <pageSetup paperSize="9" scale="67" orientation="portrait" r:id="rId1"/>
  <headerFooter>
    <oddHeader>&amp;R&amp;"Arial,Fett"Förderantrag BioWärme Bayern - &amp;18Anlage N</oddHeader>
    <oddFooter>&amp;R&amp;"Arial,Fett"2.1.2 Vorlage 05275 Stand: 20.02.2024</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A1:AR700"/>
  <sheetViews>
    <sheetView topLeftCell="A334" workbookViewId="0">
      <selection activeCell="T336" sqref="T336:X336"/>
    </sheetView>
  </sheetViews>
  <sheetFormatPr baseColWidth="10" defaultColWidth="11.44140625" defaultRowHeight="13.8" x14ac:dyDescent="0.3"/>
  <cols>
    <col min="1" max="1" width="3.109375" style="138" customWidth="1"/>
    <col min="2" max="2" width="4.109375" style="138" customWidth="1"/>
    <col min="3" max="3" width="21.5546875" style="138" customWidth="1"/>
    <col min="4" max="4" width="11.44140625" style="138" customWidth="1"/>
    <col min="5" max="5" width="8.88671875" style="157" customWidth="1"/>
    <col min="6" max="6" width="9.6640625" style="158" hidden="1" customWidth="1"/>
    <col min="7" max="7" width="12.5546875" style="138" hidden="1" customWidth="1"/>
    <col min="8" max="8" width="12.109375" style="138" hidden="1" customWidth="1"/>
    <col min="9" max="9" width="16.88671875" style="138" hidden="1" customWidth="1"/>
    <col min="10" max="10" width="10.33203125" style="139" hidden="1" customWidth="1"/>
    <col min="11" max="11" width="17.44140625" style="139" hidden="1" customWidth="1"/>
    <col min="12" max="12" width="13" style="138" hidden="1" customWidth="1"/>
    <col min="13" max="13" width="31.6640625" style="138" hidden="1" customWidth="1"/>
    <col min="14" max="14" width="8.6640625" style="138" customWidth="1"/>
    <col min="15" max="15" width="11.88671875" style="138" customWidth="1"/>
    <col min="16" max="17" width="10.5546875" style="138" hidden="1" customWidth="1"/>
    <col min="18" max="18" width="10.5546875" style="138" customWidth="1"/>
    <col min="19" max="19" width="9.5546875" style="138" customWidth="1"/>
    <col min="20" max="20" width="9.33203125" style="138" customWidth="1"/>
    <col min="21" max="21" width="32.88671875" style="138" customWidth="1"/>
    <col min="22" max="22" width="8.88671875" style="138" customWidth="1"/>
    <col min="23" max="23" width="11.5546875" style="138" customWidth="1"/>
    <col min="24" max="24" width="7" style="138" customWidth="1"/>
    <col min="25" max="25" width="18.5546875" style="138" customWidth="1"/>
    <col min="26" max="26" width="22" style="138" customWidth="1"/>
    <col min="27" max="27" width="16.44140625" style="138" customWidth="1"/>
    <col min="28" max="32" width="11.44140625" style="138" customWidth="1"/>
    <col min="33" max="36" width="11.44140625" style="138"/>
    <col min="37" max="44" width="11.44140625" style="159"/>
    <col min="45" max="16384" width="11.44140625" style="138"/>
  </cols>
  <sheetData>
    <row r="1" spans="2:44" s="132" customFormat="1" ht="21" customHeight="1" x14ac:dyDescent="0.25">
      <c r="C1" s="133" t="s">
        <v>90</v>
      </c>
      <c r="D1" s="134"/>
      <c r="E1" s="135"/>
      <c r="F1" s="136"/>
      <c r="G1" s="134"/>
      <c r="H1" s="134"/>
      <c r="I1" s="134"/>
      <c r="J1" s="137"/>
      <c r="K1" s="137"/>
      <c r="L1" s="134"/>
      <c r="M1" s="134"/>
      <c r="N1" s="134"/>
      <c r="O1" s="134"/>
      <c r="P1" s="134"/>
      <c r="Q1" s="134"/>
      <c r="R1" s="134"/>
      <c r="S1" s="134"/>
      <c r="T1" s="134"/>
    </row>
    <row r="2" spans="2:44" s="132" customFormat="1" ht="6.75" customHeight="1" x14ac:dyDescent="0.25">
      <c r="C2" s="133"/>
      <c r="D2" s="134"/>
      <c r="E2" s="135"/>
      <c r="F2" s="136"/>
      <c r="G2" s="134"/>
      <c r="H2" s="134"/>
      <c r="I2" s="134"/>
      <c r="J2" s="137"/>
      <c r="K2" s="137"/>
      <c r="L2" s="134"/>
      <c r="M2" s="134"/>
      <c r="N2" s="134"/>
      <c r="O2" s="134"/>
      <c r="P2" s="134"/>
      <c r="Q2" s="134"/>
      <c r="R2" s="134"/>
      <c r="S2" s="134"/>
      <c r="T2" s="134"/>
    </row>
    <row r="3" spans="2:44" s="132" customFormat="1" ht="12.75" customHeight="1" x14ac:dyDescent="0.25">
      <c r="C3" s="134" t="s">
        <v>91</v>
      </c>
      <c r="D3" s="134"/>
      <c r="E3" s="135"/>
      <c r="F3" s="136"/>
      <c r="G3" s="134"/>
      <c r="H3" s="134"/>
      <c r="I3" s="134"/>
      <c r="J3" s="137"/>
      <c r="K3" s="137"/>
      <c r="L3" s="134"/>
      <c r="M3" s="134"/>
      <c r="N3" s="134"/>
      <c r="O3" s="134"/>
      <c r="P3" s="134"/>
      <c r="Q3" s="134"/>
      <c r="R3" s="134"/>
      <c r="S3" s="134"/>
      <c r="T3" s="134"/>
    </row>
    <row r="4" spans="2:44" s="132" customFormat="1" ht="16.95" customHeight="1" x14ac:dyDescent="0.25">
      <c r="C4" s="134" t="s">
        <v>92</v>
      </c>
      <c r="D4" s="121"/>
      <c r="E4" s="135"/>
      <c r="F4" s="136"/>
      <c r="G4" s="134"/>
      <c r="H4" s="134"/>
      <c r="I4" s="134"/>
      <c r="J4" s="137"/>
      <c r="K4" s="137"/>
      <c r="L4" s="134"/>
      <c r="M4" s="134"/>
      <c r="N4" s="134"/>
      <c r="O4" s="134"/>
      <c r="P4" s="134"/>
      <c r="Q4" s="134"/>
      <c r="R4" s="134"/>
      <c r="S4" s="134"/>
      <c r="T4" s="134"/>
    </row>
    <row r="5" spans="2:44" ht="21.75" customHeight="1" thickBot="1" x14ac:dyDescent="0.35">
      <c r="B5" s="345"/>
      <c r="C5" s="509">
        <f>Anlage_E!C5</f>
        <v>0</v>
      </c>
      <c r="D5" s="509"/>
      <c r="E5" s="509"/>
      <c r="F5" s="509"/>
      <c r="G5" s="509"/>
      <c r="H5" s="509"/>
      <c r="I5" s="509"/>
      <c r="J5" s="509"/>
      <c r="K5" s="509"/>
      <c r="L5" s="509"/>
      <c r="M5" s="509"/>
      <c r="N5" s="509"/>
      <c r="O5" s="509"/>
      <c r="P5" s="509"/>
      <c r="Q5" s="509"/>
      <c r="R5" s="509"/>
      <c r="S5" s="509"/>
      <c r="T5" s="509"/>
      <c r="U5" s="509"/>
      <c r="V5" s="509"/>
      <c r="W5" s="509"/>
      <c r="X5" s="509"/>
      <c r="Y5" s="346"/>
      <c r="Z5" s="346"/>
      <c r="AA5" s="346"/>
      <c r="AB5" s="346"/>
      <c r="AC5" s="346"/>
      <c r="AD5" s="346"/>
      <c r="AE5" s="346"/>
      <c r="AF5" s="346"/>
      <c r="AG5" s="346"/>
      <c r="AK5" s="138"/>
      <c r="AL5" s="138"/>
      <c r="AM5" s="138"/>
      <c r="AN5" s="138"/>
      <c r="AO5" s="138"/>
      <c r="AP5" s="138"/>
      <c r="AQ5" s="138"/>
      <c r="AR5" s="138"/>
    </row>
    <row r="6" spans="2:44" ht="12.75" customHeight="1" x14ac:dyDescent="0.3">
      <c r="B6" s="346"/>
      <c r="C6" s="347" t="s">
        <v>81</v>
      </c>
      <c r="D6" s="348"/>
      <c r="E6" s="349"/>
      <c r="F6" s="350"/>
      <c r="G6" s="346"/>
      <c r="H6" s="346"/>
      <c r="I6" s="346"/>
      <c r="J6" s="351"/>
      <c r="K6" s="351"/>
      <c r="L6" s="346"/>
      <c r="M6" s="346"/>
      <c r="N6" s="346"/>
      <c r="O6" s="346"/>
      <c r="P6" s="346"/>
      <c r="Q6" s="346"/>
      <c r="R6" s="346"/>
      <c r="S6" s="346"/>
      <c r="T6" s="346"/>
      <c r="U6" s="346"/>
      <c r="V6" s="346"/>
      <c r="W6" s="346"/>
      <c r="X6" s="346"/>
      <c r="Y6" s="346"/>
      <c r="Z6" s="346"/>
      <c r="AA6" s="346"/>
      <c r="AB6" s="346"/>
      <c r="AC6" s="346"/>
      <c r="AD6" s="346"/>
      <c r="AE6" s="346"/>
      <c r="AF6" s="346"/>
      <c r="AG6" s="346"/>
      <c r="AK6" s="138"/>
      <c r="AL6" s="138"/>
      <c r="AM6" s="138"/>
      <c r="AN6" s="138"/>
      <c r="AO6" s="138"/>
      <c r="AP6" s="138"/>
      <c r="AQ6" s="138"/>
      <c r="AR6" s="138"/>
    </row>
    <row r="7" spans="2:44" ht="19.95" customHeight="1" x14ac:dyDescent="0.3">
      <c r="B7" s="346"/>
      <c r="C7" s="347"/>
      <c r="D7" s="348"/>
      <c r="E7" s="348"/>
      <c r="F7" s="352" t="s">
        <v>93</v>
      </c>
      <c r="G7" s="353"/>
      <c r="H7" s="354"/>
      <c r="I7" s="354"/>
      <c r="J7" s="354"/>
      <c r="K7" s="355"/>
      <c r="L7" s="354"/>
      <c r="M7" s="354"/>
      <c r="N7" s="356"/>
      <c r="O7" s="346"/>
      <c r="P7" s="357" t="s">
        <v>94</v>
      </c>
      <c r="Q7" s="358"/>
      <c r="R7" s="346"/>
      <c r="S7" s="346"/>
      <c r="T7" s="346"/>
      <c r="U7" s="346"/>
      <c r="V7" s="346"/>
      <c r="W7" s="346"/>
      <c r="X7" s="346"/>
      <c r="Y7" s="542" t="s">
        <v>277</v>
      </c>
      <c r="Z7" s="542"/>
      <c r="AA7" s="542"/>
      <c r="AB7" s="542"/>
      <c r="AC7" s="542"/>
      <c r="AD7" s="542"/>
      <c r="AE7" s="542"/>
      <c r="AF7" s="542"/>
      <c r="AG7" s="542"/>
      <c r="AK7" s="138"/>
      <c r="AL7" s="138"/>
      <c r="AM7" s="138"/>
      <c r="AN7" s="138"/>
      <c r="AO7" s="138"/>
      <c r="AP7" s="138"/>
      <c r="AQ7" s="138"/>
      <c r="AR7" s="138"/>
    </row>
    <row r="8" spans="2:44" s="132" customFormat="1" ht="26.4" customHeight="1" x14ac:dyDescent="0.25">
      <c r="B8" s="523" t="s">
        <v>95</v>
      </c>
      <c r="C8" s="523"/>
      <c r="D8" s="523"/>
      <c r="E8" s="523"/>
      <c r="F8" s="523"/>
      <c r="G8" s="523"/>
      <c r="H8" s="523"/>
      <c r="I8" s="523"/>
      <c r="J8" s="523"/>
      <c r="K8" s="523"/>
      <c r="L8" s="523"/>
      <c r="M8" s="523"/>
      <c r="N8" s="523"/>
      <c r="O8" s="523"/>
      <c r="P8" s="523"/>
      <c r="Q8" s="359"/>
      <c r="R8" s="543" t="s">
        <v>96</v>
      </c>
      <c r="S8" s="543"/>
      <c r="T8" s="543"/>
      <c r="U8" s="543"/>
      <c r="V8" s="536" t="s">
        <v>97</v>
      </c>
      <c r="W8" s="536"/>
      <c r="X8" s="536"/>
      <c r="Y8" s="360"/>
      <c r="Z8" s="360"/>
      <c r="AA8" s="360"/>
      <c r="AB8" s="360"/>
      <c r="AC8" s="360"/>
      <c r="AD8" s="360"/>
      <c r="AE8" s="360"/>
      <c r="AF8" s="360"/>
      <c r="AG8" s="360"/>
    </row>
    <row r="9" spans="2:44" s="140" customFormat="1" ht="66.75" customHeight="1" x14ac:dyDescent="0.25">
      <c r="B9" s="397" t="s">
        <v>3</v>
      </c>
      <c r="C9" s="398" t="s">
        <v>84</v>
      </c>
      <c r="D9" s="398" t="s">
        <v>63</v>
      </c>
      <c r="E9" s="398" t="s">
        <v>271</v>
      </c>
      <c r="F9" s="398" t="s">
        <v>232</v>
      </c>
      <c r="G9" s="398" t="s">
        <v>70</v>
      </c>
      <c r="H9" s="398" t="s">
        <v>54</v>
      </c>
      <c r="I9" s="398" t="s">
        <v>62</v>
      </c>
      <c r="J9" s="398" t="s">
        <v>44</v>
      </c>
      <c r="K9" s="398" t="s">
        <v>48</v>
      </c>
      <c r="L9" s="399" t="s">
        <v>74</v>
      </c>
      <c r="M9" s="399" t="s">
        <v>86</v>
      </c>
      <c r="N9" s="400" t="s">
        <v>43</v>
      </c>
      <c r="O9" s="400" t="s">
        <v>83</v>
      </c>
      <c r="P9" s="361" t="s">
        <v>98</v>
      </c>
      <c r="Q9" s="362" t="s">
        <v>99</v>
      </c>
      <c r="R9" s="361" t="s">
        <v>100</v>
      </c>
      <c r="S9" s="361" t="s">
        <v>265</v>
      </c>
      <c r="T9" s="361" t="s">
        <v>101</v>
      </c>
      <c r="U9" s="361" t="s">
        <v>102</v>
      </c>
      <c r="V9" s="361" t="s">
        <v>43</v>
      </c>
      <c r="W9" s="361" t="s">
        <v>131</v>
      </c>
      <c r="X9" s="361" t="s">
        <v>266</v>
      </c>
      <c r="Y9" s="363" t="s">
        <v>233</v>
      </c>
      <c r="Z9" s="363" t="s">
        <v>280</v>
      </c>
      <c r="AA9" s="365" t="s">
        <v>103</v>
      </c>
      <c r="AB9" s="366" t="s">
        <v>127</v>
      </c>
      <c r="AC9" s="364"/>
      <c r="AD9" s="364"/>
      <c r="AE9" s="364"/>
      <c r="AF9" s="364"/>
      <c r="AG9" s="364"/>
    </row>
    <row r="10" spans="2:44" x14ac:dyDescent="0.3">
      <c r="B10" s="141">
        <v>1</v>
      </c>
      <c r="C10" s="142" t="str">
        <f>IF(Anlage_E!C10="","",Anlage_E!C10)</f>
        <v>…</v>
      </c>
      <c r="D10" s="142" t="str">
        <f>IF(Anlage_E!F10="","",Anlage_E!F10)</f>
        <v/>
      </c>
      <c r="E10" s="142" t="str">
        <f>IF(Anlage_E!K10="","",Anlage_E!K10)</f>
        <v/>
      </c>
      <c r="F10" s="142" t="str">
        <f>IF(Anlage_E!D10="","",Anlage_E!D10)</f>
        <v/>
      </c>
      <c r="G10" s="142" t="str">
        <f>IF(Anlage_E!G10="","",Anlage_E!G10)</f>
        <v/>
      </c>
      <c r="H10" s="374" t="str">
        <f>IF(Anlage_E!H10="","",Anlage_E!H10)</f>
        <v/>
      </c>
      <c r="I10" s="142" t="str">
        <f>IF(Anlage_E!I10="","",Anlage_E!I10)</f>
        <v/>
      </c>
      <c r="J10" s="142" t="str">
        <f>IF(Anlage_E!J10="","",Anlage_E!J10)</f>
        <v/>
      </c>
      <c r="K10" s="142" t="str">
        <f>IF(Anlage_E!L10="","",Anlage_E!L10)</f>
        <v/>
      </c>
      <c r="L10" s="142" t="str">
        <f>IF(Anlage_E!M10="","",Anlage_E!M10)</f>
        <v/>
      </c>
      <c r="M10" s="142" t="str">
        <f>IF(Anlage_E!N10="","",Anlage_E!N10)</f>
        <v/>
      </c>
      <c r="N10" s="142" t="str">
        <f>IF(Anlage_E!O10="","",Anlage_E!O10)</f>
        <v/>
      </c>
      <c r="O10" s="142" t="str">
        <f>IF(Anlage_E!P10="","",Anlage_E!P10)</f>
        <v/>
      </c>
      <c r="P10" s="143" t="str">
        <f>IF(OR(H10="",O10=""),"",O10/H10*1000)</f>
        <v/>
      </c>
      <c r="Q10" s="143" t="str">
        <f>IF(OR(N10="",O10=""),"",O10/N10*1000)</f>
        <v/>
      </c>
      <c r="R10" s="342"/>
      <c r="S10" s="336"/>
      <c r="T10" s="342"/>
      <c r="U10" s="342"/>
      <c r="V10" s="122"/>
      <c r="W10" s="122"/>
      <c r="X10" s="342"/>
      <c r="Y10" s="343" t="str">
        <f>IF(X10="ja",W10,"0")</f>
        <v>0</v>
      </c>
      <c r="Z10" s="480"/>
      <c r="AA10" s="144" t="s">
        <v>55</v>
      </c>
      <c r="AB10" s="145" t="s">
        <v>104</v>
      </c>
      <c r="AD10" s="138" t="s">
        <v>195</v>
      </c>
      <c r="AF10" s="138" t="s">
        <v>105</v>
      </c>
      <c r="AG10" s="138" t="s">
        <v>106</v>
      </c>
      <c r="AK10" s="138"/>
      <c r="AL10" s="138"/>
      <c r="AM10" s="138"/>
      <c r="AN10" s="138"/>
      <c r="AO10" s="138"/>
      <c r="AP10" s="138"/>
      <c r="AQ10" s="138"/>
      <c r="AR10" s="138"/>
    </row>
    <row r="11" spans="2:44" x14ac:dyDescent="0.3">
      <c r="B11" s="146">
        <v>2</v>
      </c>
      <c r="C11" s="142" t="str">
        <f>IF(Anlage_E!C11="","",Anlage_E!C11)</f>
        <v/>
      </c>
      <c r="D11" s="142" t="str">
        <f>IF(Anlage_E!F11="","",Anlage_E!F11)</f>
        <v/>
      </c>
      <c r="E11" s="142" t="str">
        <f>IF(Anlage_E!K11="","",Anlage_E!K11)</f>
        <v/>
      </c>
      <c r="F11" s="142" t="str">
        <f>IF(Anlage_E!D11="","",Anlage_E!D11)</f>
        <v/>
      </c>
      <c r="G11" s="142" t="str">
        <f>IF(Anlage_E!G11="","",Anlage_E!G11)</f>
        <v/>
      </c>
      <c r="H11" s="374" t="str">
        <f>IF(Anlage_E!H11="","",Anlage_E!H11)</f>
        <v/>
      </c>
      <c r="I11" s="142" t="str">
        <f>IF(Anlage_E!I11="","",Anlage_E!I11)</f>
        <v/>
      </c>
      <c r="J11" s="142" t="str">
        <f>IF(Anlage_E!J11="","",Anlage_E!J11)</f>
        <v/>
      </c>
      <c r="K11" s="142" t="str">
        <f>IF(Anlage_E!L11="","",Anlage_E!L11)</f>
        <v/>
      </c>
      <c r="L11" s="142" t="str">
        <f>IF(Anlage_E!M11="","",Anlage_E!M11)</f>
        <v/>
      </c>
      <c r="M11" s="142" t="str">
        <f>IF(Anlage_E!N11="","",Anlage_E!N11)</f>
        <v/>
      </c>
      <c r="N11" s="142" t="str">
        <f>IF(Anlage_E!O11="","",Anlage_E!O11)</f>
        <v/>
      </c>
      <c r="O11" s="142" t="str">
        <f>IF(Anlage_E!P11="","",Anlage_E!P11)</f>
        <v/>
      </c>
      <c r="P11" s="143" t="str">
        <f t="shared" ref="P11:P74" si="0">IF(OR(H11="",O11=""),"",O11/H11*1000)</f>
        <v/>
      </c>
      <c r="Q11" s="143" t="str">
        <f t="shared" ref="Q11:Q74" si="1">IF(OR(N11="",O11=""),"",O11/N11*1000)</f>
        <v/>
      </c>
      <c r="R11" s="339"/>
      <c r="S11" s="340"/>
      <c r="T11" s="340"/>
      <c r="U11" s="338"/>
      <c r="V11" s="341"/>
      <c r="W11" s="122"/>
      <c r="X11" s="342"/>
      <c r="Y11" s="344" t="str">
        <f t="shared" ref="Y11:Y74" si="2">IF(X11="ja",W11,"0")</f>
        <v>0</v>
      </c>
      <c r="Z11" s="480"/>
      <c r="AA11" s="144" t="s">
        <v>56</v>
      </c>
      <c r="AB11" s="145" t="s">
        <v>104</v>
      </c>
      <c r="AD11" s="138" t="s">
        <v>196</v>
      </c>
      <c r="AF11" s="138" t="s">
        <v>107</v>
      </c>
      <c r="AG11" s="138" t="s">
        <v>108</v>
      </c>
      <c r="AK11" s="138"/>
      <c r="AL11" s="138"/>
      <c r="AM11" s="138"/>
      <c r="AN11" s="138"/>
      <c r="AO11" s="138"/>
      <c r="AP11" s="138"/>
      <c r="AQ11" s="138"/>
      <c r="AR11" s="138"/>
    </row>
    <row r="12" spans="2:44" x14ac:dyDescent="0.3">
      <c r="B12" s="146">
        <v>3</v>
      </c>
      <c r="C12" s="142" t="str">
        <f>IF(Anlage_E!C12="","",Anlage_E!C12)</f>
        <v/>
      </c>
      <c r="D12" s="142" t="str">
        <f>IF(Anlage_E!F12="","",Anlage_E!F12)</f>
        <v/>
      </c>
      <c r="E12" s="142" t="str">
        <f>IF(Anlage_E!K12="","",Anlage_E!K12)</f>
        <v/>
      </c>
      <c r="F12" s="142" t="str">
        <f>IF(Anlage_E!D12="","",Anlage_E!D12)</f>
        <v/>
      </c>
      <c r="G12" s="142" t="str">
        <f>IF(Anlage_E!G12="","",Anlage_E!G12)</f>
        <v/>
      </c>
      <c r="H12" s="374" t="str">
        <f>IF(Anlage_E!H12="","",Anlage_E!H12)</f>
        <v/>
      </c>
      <c r="I12" s="142" t="str">
        <f>IF(Anlage_E!I12="","",Anlage_E!I12)</f>
        <v/>
      </c>
      <c r="J12" s="142" t="str">
        <f>IF(Anlage_E!J12="","",Anlage_E!J12)</f>
        <v/>
      </c>
      <c r="K12" s="142" t="str">
        <f>IF(Anlage_E!L12="","",Anlage_E!L12)</f>
        <v/>
      </c>
      <c r="L12" s="142" t="str">
        <f>IF(Anlage_E!M12="","",Anlage_E!M12)</f>
        <v/>
      </c>
      <c r="M12" s="142" t="str">
        <f>IF(Anlage_E!N12="","",Anlage_E!N12)</f>
        <v/>
      </c>
      <c r="N12" s="142" t="str">
        <f>IF(Anlage_E!O12="","",Anlage_E!O12)</f>
        <v/>
      </c>
      <c r="O12" s="142" t="str">
        <f>IF(Anlage_E!P12="","",Anlage_E!P12)</f>
        <v/>
      </c>
      <c r="P12" s="143" t="str">
        <f t="shared" si="0"/>
        <v/>
      </c>
      <c r="Q12" s="143" t="str">
        <f t="shared" si="1"/>
        <v/>
      </c>
      <c r="R12" s="339"/>
      <c r="S12" s="340"/>
      <c r="T12" s="340"/>
      <c r="U12" s="338"/>
      <c r="V12" s="341"/>
      <c r="W12" s="122"/>
      <c r="X12" s="342"/>
      <c r="Y12" s="344" t="str">
        <f t="shared" si="2"/>
        <v>0</v>
      </c>
      <c r="Z12" s="480"/>
      <c r="AA12" s="144" t="s">
        <v>57</v>
      </c>
      <c r="AB12" s="145" t="s">
        <v>104</v>
      </c>
      <c r="AD12" s="138" t="s">
        <v>109</v>
      </c>
      <c r="AK12" s="138"/>
      <c r="AL12" s="138"/>
      <c r="AM12" s="138"/>
      <c r="AN12" s="138"/>
      <c r="AO12" s="138"/>
      <c r="AP12" s="138"/>
      <c r="AQ12" s="138"/>
      <c r="AR12" s="138"/>
    </row>
    <row r="13" spans="2:44" x14ac:dyDescent="0.3">
      <c r="B13" s="141">
        <v>4</v>
      </c>
      <c r="C13" s="142" t="str">
        <f>IF(Anlage_E!C13="","",Anlage_E!C13)</f>
        <v/>
      </c>
      <c r="D13" s="142" t="str">
        <f>IF(Anlage_E!F13="","",Anlage_E!F13)</f>
        <v/>
      </c>
      <c r="E13" s="142" t="str">
        <f>IF(Anlage_E!K13="","",Anlage_E!K13)</f>
        <v/>
      </c>
      <c r="F13" s="142" t="str">
        <f>IF(Anlage_E!D13="","",Anlage_E!D13)</f>
        <v/>
      </c>
      <c r="G13" s="142" t="str">
        <f>IF(Anlage_E!G13="","",Anlage_E!G13)</f>
        <v/>
      </c>
      <c r="H13" s="374" t="str">
        <f>IF(Anlage_E!H13="","",Anlage_E!H13)</f>
        <v/>
      </c>
      <c r="I13" s="142" t="str">
        <f>IF(Anlage_E!I13="","",Anlage_E!I13)</f>
        <v/>
      </c>
      <c r="J13" s="142" t="str">
        <f>IF(Anlage_E!J13="","",Anlage_E!J13)</f>
        <v/>
      </c>
      <c r="K13" s="142" t="str">
        <f>IF(Anlage_E!L13="","",Anlage_E!L13)</f>
        <v/>
      </c>
      <c r="L13" s="142" t="str">
        <f>IF(Anlage_E!M13="","",Anlage_E!M13)</f>
        <v/>
      </c>
      <c r="M13" s="142" t="str">
        <f>IF(Anlage_E!N13="","",Anlage_E!N13)</f>
        <v/>
      </c>
      <c r="N13" s="142" t="str">
        <f>IF(Anlage_E!O13="","",Anlage_E!O13)</f>
        <v/>
      </c>
      <c r="O13" s="142" t="str">
        <f>IF(Anlage_E!P13="","",Anlage_E!P13)</f>
        <v/>
      </c>
      <c r="P13" s="143" t="str">
        <f t="shared" si="0"/>
        <v/>
      </c>
      <c r="Q13" s="143" t="str">
        <f t="shared" si="1"/>
        <v/>
      </c>
      <c r="R13" s="339"/>
      <c r="S13" s="340"/>
      <c r="T13" s="340"/>
      <c r="U13" s="338"/>
      <c r="V13" s="341"/>
      <c r="W13" s="122"/>
      <c r="X13" s="342"/>
      <c r="Y13" s="343" t="str">
        <f t="shared" si="2"/>
        <v>0</v>
      </c>
      <c r="Z13" s="480"/>
      <c r="AA13" s="144" t="s">
        <v>58</v>
      </c>
      <c r="AB13" s="145" t="s">
        <v>104</v>
      </c>
      <c r="AD13" s="138" t="s">
        <v>197</v>
      </c>
      <c r="AK13" s="138"/>
      <c r="AL13" s="138"/>
      <c r="AM13" s="138"/>
      <c r="AN13" s="138"/>
      <c r="AO13" s="138"/>
      <c r="AP13" s="138"/>
      <c r="AQ13" s="138"/>
      <c r="AR13" s="138"/>
    </row>
    <row r="14" spans="2:44" x14ac:dyDescent="0.3">
      <c r="B14" s="146">
        <v>5</v>
      </c>
      <c r="C14" s="142" t="str">
        <f>IF(Anlage_E!C14="","",Anlage_E!C14)</f>
        <v/>
      </c>
      <c r="D14" s="142" t="str">
        <f>IF(Anlage_E!F14="","",Anlage_E!F14)</f>
        <v/>
      </c>
      <c r="E14" s="142" t="str">
        <f>IF(Anlage_E!K14="","",Anlage_E!K14)</f>
        <v/>
      </c>
      <c r="F14" s="142" t="str">
        <f>IF(Anlage_E!D14="","",Anlage_E!D14)</f>
        <v/>
      </c>
      <c r="G14" s="142" t="str">
        <f>IF(Anlage_E!G14="","",Anlage_E!G14)</f>
        <v/>
      </c>
      <c r="H14" s="374" t="str">
        <f>IF(Anlage_E!H14="","",Anlage_E!H14)</f>
        <v/>
      </c>
      <c r="I14" s="142" t="str">
        <f>IF(Anlage_E!I14="","",Anlage_E!I14)</f>
        <v/>
      </c>
      <c r="J14" s="142" t="str">
        <f>IF(Anlage_E!J14="","",Anlage_E!J14)</f>
        <v/>
      </c>
      <c r="K14" s="142" t="str">
        <f>IF(Anlage_E!L14="","",Anlage_E!L14)</f>
        <v/>
      </c>
      <c r="L14" s="142" t="str">
        <f>IF(Anlage_E!M14="","",Anlage_E!M14)</f>
        <v/>
      </c>
      <c r="M14" s="142" t="str">
        <f>IF(Anlage_E!N14="","",Anlage_E!N14)</f>
        <v/>
      </c>
      <c r="N14" s="142" t="str">
        <f>IF(Anlage_E!O14="","",Anlage_E!O14)</f>
        <v/>
      </c>
      <c r="O14" s="142" t="str">
        <f>IF(Anlage_E!P14="","",Anlage_E!P14)</f>
        <v/>
      </c>
      <c r="P14" s="143" t="str">
        <f t="shared" si="0"/>
        <v/>
      </c>
      <c r="Q14" s="143" t="str">
        <f t="shared" si="1"/>
        <v/>
      </c>
      <c r="R14" s="339"/>
      <c r="S14" s="340"/>
      <c r="T14" s="340"/>
      <c r="U14" s="338"/>
      <c r="V14" s="341"/>
      <c r="W14" s="122"/>
      <c r="X14" s="342"/>
      <c r="Y14" s="343" t="str">
        <f t="shared" si="2"/>
        <v>0</v>
      </c>
      <c r="Z14" s="480"/>
      <c r="AA14" s="144" t="s">
        <v>59</v>
      </c>
      <c r="AB14" s="145">
        <v>180</v>
      </c>
      <c r="AD14" s="138" t="s">
        <v>110</v>
      </c>
      <c r="AK14" s="138"/>
      <c r="AL14" s="138"/>
      <c r="AM14" s="138"/>
      <c r="AN14" s="138"/>
      <c r="AO14" s="138"/>
      <c r="AP14" s="138"/>
      <c r="AQ14" s="138"/>
      <c r="AR14" s="138"/>
    </row>
    <row r="15" spans="2:44" x14ac:dyDescent="0.3">
      <c r="B15" s="146">
        <v>6</v>
      </c>
      <c r="C15" s="142" t="str">
        <f>IF(Anlage_E!C15="","",Anlage_E!C15)</f>
        <v/>
      </c>
      <c r="D15" s="142" t="str">
        <f>IF(Anlage_E!F15="","",Anlage_E!F15)</f>
        <v/>
      </c>
      <c r="E15" s="142" t="str">
        <f>IF(Anlage_E!K15="","",Anlage_E!K15)</f>
        <v/>
      </c>
      <c r="F15" s="142" t="str">
        <f>IF(Anlage_E!D15="","",Anlage_E!D15)</f>
        <v/>
      </c>
      <c r="G15" s="142" t="str">
        <f>IF(Anlage_E!G15="","",Anlage_E!G15)</f>
        <v/>
      </c>
      <c r="H15" s="374" t="str">
        <f>IF(Anlage_E!H15="","",Anlage_E!H15)</f>
        <v/>
      </c>
      <c r="I15" s="142" t="str">
        <f>IF(Anlage_E!I15="","",Anlage_E!I15)</f>
        <v/>
      </c>
      <c r="J15" s="142" t="str">
        <f>IF(Anlage_E!J15="","",Anlage_E!J15)</f>
        <v/>
      </c>
      <c r="K15" s="142" t="str">
        <f>IF(Anlage_E!L15="","",Anlage_E!L15)</f>
        <v/>
      </c>
      <c r="L15" s="142" t="str">
        <f>IF(Anlage_E!M15="","",Anlage_E!M15)</f>
        <v/>
      </c>
      <c r="M15" s="142" t="str">
        <f>IF(Anlage_E!N15="","",Anlage_E!N15)</f>
        <v/>
      </c>
      <c r="N15" s="142" t="str">
        <f>IF(Anlage_E!O15="","",Anlage_E!O15)</f>
        <v/>
      </c>
      <c r="O15" s="142" t="str">
        <f>IF(Anlage_E!P15="","",Anlage_E!P15)</f>
        <v/>
      </c>
      <c r="P15" s="143" t="str">
        <f t="shared" si="0"/>
        <v/>
      </c>
      <c r="Q15" s="143" t="str">
        <f t="shared" si="1"/>
        <v/>
      </c>
      <c r="R15" s="339"/>
      <c r="S15" s="340"/>
      <c r="T15" s="340"/>
      <c r="U15" s="338"/>
      <c r="V15" s="341"/>
      <c r="W15" s="122"/>
      <c r="X15" s="342"/>
      <c r="Y15" s="343" t="str">
        <f t="shared" si="2"/>
        <v>0</v>
      </c>
      <c r="Z15" s="480"/>
      <c r="AA15" s="144" t="s">
        <v>60</v>
      </c>
      <c r="AB15" s="145">
        <v>120</v>
      </c>
      <c r="AK15" s="138"/>
      <c r="AL15" s="138"/>
      <c r="AM15" s="138"/>
      <c r="AN15" s="138"/>
      <c r="AO15" s="138"/>
      <c r="AP15" s="138"/>
      <c r="AQ15" s="138"/>
      <c r="AR15" s="138"/>
    </row>
    <row r="16" spans="2:44" x14ac:dyDescent="0.3">
      <c r="B16" s="141">
        <v>7</v>
      </c>
      <c r="C16" s="142" t="str">
        <f>IF(Anlage_E!C16="","",Anlage_E!C16)</f>
        <v/>
      </c>
      <c r="D16" s="142" t="str">
        <f>IF(Anlage_E!F16="","",Anlage_E!F16)</f>
        <v/>
      </c>
      <c r="E16" s="142" t="str">
        <f>IF(Anlage_E!K16="","",Anlage_E!K16)</f>
        <v/>
      </c>
      <c r="F16" s="142" t="str">
        <f>IF(Anlage_E!D16="","",Anlage_E!D16)</f>
        <v/>
      </c>
      <c r="G16" s="142" t="str">
        <f>IF(Anlage_E!G16="","",Anlage_E!G16)</f>
        <v/>
      </c>
      <c r="H16" s="374" t="str">
        <f>IF(Anlage_E!H16="","",Anlage_E!H16)</f>
        <v/>
      </c>
      <c r="I16" s="142" t="str">
        <f>IF(Anlage_E!I16="","",Anlage_E!I16)</f>
        <v/>
      </c>
      <c r="J16" s="142" t="str">
        <f>IF(Anlage_E!J16="","",Anlage_E!J16)</f>
        <v/>
      </c>
      <c r="K16" s="142" t="str">
        <f>IF(Anlage_E!L16="","",Anlage_E!L16)</f>
        <v/>
      </c>
      <c r="L16" s="142" t="str">
        <f>IF(Anlage_E!M16="","",Anlage_E!M16)</f>
        <v/>
      </c>
      <c r="M16" s="142" t="str">
        <f>IF(Anlage_E!N16="","",Anlage_E!N16)</f>
        <v/>
      </c>
      <c r="N16" s="142" t="str">
        <f>IF(Anlage_E!O16="","",Anlage_E!O16)</f>
        <v/>
      </c>
      <c r="O16" s="142" t="str">
        <f>IF(Anlage_E!P16="","",Anlage_E!P16)</f>
        <v/>
      </c>
      <c r="P16" s="143" t="str">
        <f t="shared" si="0"/>
        <v/>
      </c>
      <c r="Q16" s="143" t="str">
        <f t="shared" si="1"/>
        <v/>
      </c>
      <c r="R16" s="339"/>
      <c r="S16" s="340"/>
      <c r="T16" s="340"/>
      <c r="U16" s="338"/>
      <c r="V16" s="341"/>
      <c r="W16" s="122"/>
      <c r="X16" s="342"/>
      <c r="Y16" s="343" t="str">
        <f t="shared" si="2"/>
        <v>0</v>
      </c>
      <c r="Z16" s="480"/>
      <c r="AA16" s="144" t="s">
        <v>191</v>
      </c>
      <c r="AB16" s="145">
        <v>70</v>
      </c>
      <c r="AK16" s="138"/>
      <c r="AL16" s="138"/>
      <c r="AM16" s="138"/>
      <c r="AN16" s="138"/>
      <c r="AO16" s="138"/>
      <c r="AP16" s="138"/>
      <c r="AQ16" s="138"/>
      <c r="AR16" s="138"/>
    </row>
    <row r="17" spans="1:44" x14ac:dyDescent="0.3">
      <c r="B17" s="146">
        <v>8</v>
      </c>
      <c r="C17" s="142" t="str">
        <f>IF(Anlage_E!C17="","",Anlage_E!C17)</f>
        <v/>
      </c>
      <c r="D17" s="142" t="str">
        <f>IF(Anlage_E!F17="","",Anlage_E!F17)</f>
        <v/>
      </c>
      <c r="E17" s="142" t="str">
        <f>IF(Anlage_E!K17="","",Anlage_E!K17)</f>
        <v/>
      </c>
      <c r="F17" s="142" t="str">
        <f>IF(Anlage_E!D17="","",Anlage_E!D17)</f>
        <v/>
      </c>
      <c r="G17" s="142" t="str">
        <f>IF(Anlage_E!G17="","",Anlage_E!G17)</f>
        <v/>
      </c>
      <c r="H17" s="374" t="str">
        <f>IF(Anlage_E!H17="","",Anlage_E!H17)</f>
        <v/>
      </c>
      <c r="I17" s="142" t="str">
        <f>IF(Anlage_E!I17="","",Anlage_E!I17)</f>
        <v/>
      </c>
      <c r="J17" s="142" t="str">
        <f>IF(Anlage_E!J17="","",Anlage_E!J17)</f>
        <v/>
      </c>
      <c r="K17" s="142" t="str">
        <f>IF(Anlage_E!L17="","",Anlage_E!L17)</f>
        <v/>
      </c>
      <c r="L17" s="142" t="str">
        <f>IF(Anlage_E!M17="","",Anlage_E!M17)</f>
        <v/>
      </c>
      <c r="M17" s="142" t="str">
        <f>IF(Anlage_E!N17="","",Anlage_E!N17)</f>
        <v/>
      </c>
      <c r="N17" s="142" t="str">
        <f>IF(Anlage_E!O17="","",Anlage_E!O17)</f>
        <v/>
      </c>
      <c r="O17" s="142" t="str">
        <f>IF(Anlage_E!P17="","",Anlage_E!P17)</f>
        <v/>
      </c>
      <c r="P17" s="143" t="str">
        <f t="shared" si="0"/>
        <v/>
      </c>
      <c r="Q17" s="143" t="str">
        <f t="shared" si="1"/>
        <v/>
      </c>
      <c r="R17" s="339"/>
      <c r="S17" s="340"/>
      <c r="T17" s="340"/>
      <c r="U17" s="338"/>
      <c r="V17" s="341"/>
      <c r="W17" s="122"/>
      <c r="X17" s="342"/>
      <c r="Y17" s="343" t="str">
        <f t="shared" si="2"/>
        <v>0</v>
      </c>
      <c r="Z17" s="480"/>
      <c r="AA17" s="144" t="s">
        <v>192</v>
      </c>
      <c r="AB17" s="145">
        <v>50</v>
      </c>
      <c r="AK17" s="138"/>
      <c r="AL17" s="138"/>
      <c r="AM17" s="138"/>
      <c r="AN17" s="138"/>
      <c r="AO17" s="138"/>
      <c r="AP17" s="138"/>
      <c r="AQ17" s="138"/>
      <c r="AR17" s="138"/>
    </row>
    <row r="18" spans="1:44" x14ac:dyDescent="0.3">
      <c r="B18" s="146">
        <v>9</v>
      </c>
      <c r="C18" s="142" t="str">
        <f>IF(Anlage_E!C18="","",Anlage_E!C18)</f>
        <v/>
      </c>
      <c r="D18" s="142" t="str">
        <f>IF(Anlage_E!F18="","",Anlage_E!F18)</f>
        <v/>
      </c>
      <c r="E18" s="142" t="str">
        <f>IF(Anlage_E!K18="","",Anlage_E!K18)</f>
        <v/>
      </c>
      <c r="F18" s="142" t="str">
        <f>IF(Anlage_E!D18="","",Anlage_E!D18)</f>
        <v/>
      </c>
      <c r="G18" s="142" t="str">
        <f>IF(Anlage_E!G18="","",Anlage_E!G18)</f>
        <v/>
      </c>
      <c r="H18" s="374" t="str">
        <f>IF(Anlage_E!H18="","",Anlage_E!H18)</f>
        <v/>
      </c>
      <c r="I18" s="142" t="str">
        <f>IF(Anlage_E!I18="","",Anlage_E!I18)</f>
        <v/>
      </c>
      <c r="J18" s="142" t="str">
        <f>IF(Anlage_E!J18="","",Anlage_E!J18)</f>
        <v/>
      </c>
      <c r="K18" s="142" t="str">
        <f>IF(Anlage_E!L18="","",Anlage_E!L18)</f>
        <v/>
      </c>
      <c r="L18" s="142" t="str">
        <f>IF(Anlage_E!M18="","",Anlage_E!M18)</f>
        <v/>
      </c>
      <c r="M18" s="142" t="str">
        <f>IF(Anlage_E!N18="","",Anlage_E!N18)</f>
        <v/>
      </c>
      <c r="N18" s="142" t="str">
        <f>IF(Anlage_E!O18="","",Anlage_E!O18)</f>
        <v/>
      </c>
      <c r="O18" s="142" t="str">
        <f>IF(Anlage_E!P18="","",Anlage_E!P18)</f>
        <v/>
      </c>
      <c r="P18" s="143" t="str">
        <f t="shared" si="0"/>
        <v/>
      </c>
      <c r="Q18" s="143" t="str">
        <f t="shared" si="1"/>
        <v/>
      </c>
      <c r="R18" s="339"/>
      <c r="S18" s="340"/>
      <c r="T18" s="340"/>
      <c r="U18" s="338"/>
      <c r="V18" s="341"/>
      <c r="W18" s="122"/>
      <c r="X18" s="342"/>
      <c r="Y18" s="343" t="str">
        <f t="shared" si="2"/>
        <v>0</v>
      </c>
      <c r="Z18" s="480"/>
      <c r="AA18" s="144" t="s">
        <v>193</v>
      </c>
      <c r="AB18" s="145">
        <v>30</v>
      </c>
      <c r="AK18" s="138"/>
      <c r="AL18" s="138"/>
      <c r="AM18" s="138"/>
      <c r="AN18" s="138"/>
      <c r="AO18" s="138"/>
      <c r="AP18" s="138"/>
      <c r="AQ18" s="138"/>
      <c r="AR18" s="138"/>
    </row>
    <row r="19" spans="1:44" x14ac:dyDescent="0.3">
      <c r="B19" s="141">
        <v>10</v>
      </c>
      <c r="C19" s="142" t="str">
        <f>IF(Anlage_E!C19="","",Anlage_E!C19)</f>
        <v/>
      </c>
      <c r="D19" s="142" t="str">
        <f>IF(Anlage_E!F19="","",Anlage_E!F19)</f>
        <v/>
      </c>
      <c r="E19" s="142" t="str">
        <f>IF(Anlage_E!K19="","",Anlage_E!K19)</f>
        <v/>
      </c>
      <c r="F19" s="142" t="str">
        <f>IF(Anlage_E!D19="","",Anlage_E!D19)</f>
        <v/>
      </c>
      <c r="G19" s="142" t="str">
        <f>IF(Anlage_E!G19="","",Anlage_E!G19)</f>
        <v/>
      </c>
      <c r="H19" s="374" t="str">
        <f>IF(Anlage_E!H19="","",Anlage_E!H19)</f>
        <v/>
      </c>
      <c r="I19" s="142" t="str">
        <f>IF(Anlage_E!I19="","",Anlage_E!I19)</f>
        <v/>
      </c>
      <c r="J19" s="142" t="str">
        <f>IF(Anlage_E!J19="","",Anlage_E!J19)</f>
        <v/>
      </c>
      <c r="K19" s="142" t="str">
        <f>IF(Anlage_E!L19="","",Anlage_E!L19)</f>
        <v/>
      </c>
      <c r="L19" s="142" t="str">
        <f>IF(Anlage_E!M19="","",Anlage_E!M19)</f>
        <v/>
      </c>
      <c r="M19" s="142" t="str">
        <f>IF(Anlage_E!N19="","",Anlage_E!N19)</f>
        <v/>
      </c>
      <c r="N19" s="142" t="str">
        <f>IF(Anlage_E!O19="","",Anlage_E!O19)</f>
        <v/>
      </c>
      <c r="O19" s="142" t="str">
        <f>IF(Anlage_E!P19="","",Anlage_E!P19)</f>
        <v/>
      </c>
      <c r="P19" s="143" t="str">
        <f t="shared" si="0"/>
        <v/>
      </c>
      <c r="Q19" s="143" t="str">
        <f t="shared" si="1"/>
        <v/>
      </c>
      <c r="R19" s="339"/>
      <c r="S19" s="340"/>
      <c r="T19" s="340"/>
      <c r="U19" s="338"/>
      <c r="V19" s="341"/>
      <c r="W19" s="122"/>
      <c r="X19" s="342"/>
      <c r="Y19" s="343" t="str">
        <f t="shared" si="2"/>
        <v>0</v>
      </c>
      <c r="Z19" s="480"/>
      <c r="AA19" s="144" t="s">
        <v>194</v>
      </c>
      <c r="AB19" s="145">
        <v>15</v>
      </c>
      <c r="AK19" s="138"/>
      <c r="AL19" s="138"/>
      <c r="AM19" s="138"/>
      <c r="AN19" s="138"/>
      <c r="AO19" s="138"/>
      <c r="AP19" s="138"/>
      <c r="AQ19" s="138"/>
      <c r="AR19" s="138"/>
    </row>
    <row r="20" spans="1:44" ht="14.4" customHeight="1" x14ac:dyDescent="0.3">
      <c r="A20" s="147" t="s">
        <v>136</v>
      </c>
      <c r="B20" s="146">
        <v>11</v>
      </c>
      <c r="C20" s="142" t="str">
        <f>IF(Anlage_E!C20="","",Anlage_E!C20)</f>
        <v/>
      </c>
      <c r="D20" s="142" t="str">
        <f>IF(Anlage_E!F20="","",Anlage_E!F20)</f>
        <v/>
      </c>
      <c r="E20" s="142" t="str">
        <f>IF(Anlage_E!K20="","",Anlage_E!K20)</f>
        <v/>
      </c>
      <c r="F20" s="142" t="str">
        <f>IF(Anlage_E!D20="","",Anlage_E!D20)</f>
        <v/>
      </c>
      <c r="G20" s="142" t="str">
        <f>IF(Anlage_E!G20="","",Anlage_E!G20)</f>
        <v/>
      </c>
      <c r="H20" s="374" t="str">
        <f>IF(Anlage_E!H20="","",Anlage_E!H20)</f>
        <v/>
      </c>
      <c r="I20" s="142" t="str">
        <f>IF(Anlage_E!I20="","",Anlage_E!I20)</f>
        <v/>
      </c>
      <c r="J20" s="142" t="str">
        <f>IF(Anlage_E!J20="","",Anlage_E!J20)</f>
        <v/>
      </c>
      <c r="K20" s="142" t="str">
        <f>IF(Anlage_E!L20="","",Anlage_E!L20)</f>
        <v/>
      </c>
      <c r="L20" s="142" t="str">
        <f>IF(Anlage_E!M20="","",Anlage_E!M20)</f>
        <v/>
      </c>
      <c r="M20" s="142" t="str">
        <f>IF(Anlage_E!N20="","",Anlage_E!N20)</f>
        <v/>
      </c>
      <c r="N20" s="142" t="str">
        <f>IF(Anlage_E!O20="","",Anlage_E!O20)</f>
        <v/>
      </c>
      <c r="O20" s="142" t="str">
        <f>IF(Anlage_E!P20="","",Anlage_E!P20)</f>
        <v/>
      </c>
      <c r="P20" s="143" t="str">
        <f t="shared" si="0"/>
        <v/>
      </c>
      <c r="Q20" s="143" t="str">
        <f t="shared" si="1"/>
        <v/>
      </c>
      <c r="R20" s="339"/>
      <c r="S20" s="340"/>
      <c r="T20" s="340"/>
      <c r="U20" s="338"/>
      <c r="V20" s="341"/>
      <c r="W20" s="122"/>
      <c r="X20" s="342"/>
      <c r="Y20" s="343" t="str">
        <f t="shared" si="2"/>
        <v>0</v>
      </c>
      <c r="Z20" s="480"/>
      <c r="AK20" s="138"/>
      <c r="AL20" s="138"/>
      <c r="AM20" s="138"/>
      <c r="AN20" s="138"/>
      <c r="AO20" s="138"/>
      <c r="AP20" s="138"/>
      <c r="AQ20" s="138"/>
      <c r="AR20" s="138"/>
    </row>
    <row r="21" spans="1:44" x14ac:dyDescent="0.3">
      <c r="A21" s="147"/>
      <c r="B21" s="146">
        <v>12</v>
      </c>
      <c r="C21" s="142" t="str">
        <f>IF(Anlage_E!C21="","",Anlage_E!C21)</f>
        <v/>
      </c>
      <c r="D21" s="142" t="str">
        <f>IF(Anlage_E!F21="","",Anlage_E!F21)</f>
        <v/>
      </c>
      <c r="E21" s="142" t="str">
        <f>IF(Anlage_E!K21="","",Anlage_E!K21)</f>
        <v/>
      </c>
      <c r="F21" s="142" t="str">
        <f>IF(Anlage_E!D21="","",Anlage_E!D21)</f>
        <v/>
      </c>
      <c r="G21" s="142" t="str">
        <f>IF(Anlage_E!G21="","",Anlage_E!G21)</f>
        <v/>
      </c>
      <c r="H21" s="374" t="str">
        <f>IF(Anlage_E!H21="","",Anlage_E!H21)</f>
        <v/>
      </c>
      <c r="I21" s="142" t="str">
        <f>IF(Anlage_E!I21="","",Anlage_E!I21)</f>
        <v/>
      </c>
      <c r="J21" s="142" t="str">
        <f>IF(Anlage_E!J21="","",Anlage_E!J21)</f>
        <v/>
      </c>
      <c r="K21" s="142" t="str">
        <f>IF(Anlage_E!L21="","",Anlage_E!L21)</f>
        <v/>
      </c>
      <c r="L21" s="142" t="str">
        <f>IF(Anlage_E!M21="","",Anlage_E!M21)</f>
        <v/>
      </c>
      <c r="M21" s="142" t="str">
        <f>IF(Anlage_E!N21="","",Anlage_E!N21)</f>
        <v/>
      </c>
      <c r="N21" s="142" t="str">
        <f>IF(Anlage_E!O21="","",Anlage_E!O21)</f>
        <v/>
      </c>
      <c r="O21" s="142" t="str">
        <f>IF(Anlage_E!P21="","",Anlage_E!P21)</f>
        <v/>
      </c>
      <c r="P21" s="143" t="str">
        <f t="shared" si="0"/>
        <v/>
      </c>
      <c r="Q21" s="143" t="str">
        <f t="shared" si="1"/>
        <v/>
      </c>
      <c r="R21" s="339"/>
      <c r="S21" s="340"/>
      <c r="T21" s="340"/>
      <c r="U21" s="338"/>
      <c r="V21" s="341"/>
      <c r="W21" s="122"/>
      <c r="X21" s="342"/>
      <c r="Y21" s="343" t="str">
        <f t="shared" si="2"/>
        <v>0</v>
      </c>
      <c r="Z21" s="480"/>
      <c r="AA21" s="138" t="s">
        <v>61</v>
      </c>
      <c r="AK21" s="138"/>
      <c r="AL21" s="138"/>
      <c r="AM21" s="138"/>
      <c r="AN21" s="138"/>
      <c r="AO21" s="138"/>
      <c r="AP21" s="138"/>
      <c r="AQ21" s="138"/>
      <c r="AR21" s="138"/>
    </row>
    <row r="22" spans="1:44" x14ac:dyDescent="0.3">
      <c r="A22" s="147"/>
      <c r="B22" s="141">
        <v>13</v>
      </c>
      <c r="C22" s="142" t="str">
        <f>IF(Anlage_E!C22="","",Anlage_E!C22)</f>
        <v/>
      </c>
      <c r="D22" s="142" t="str">
        <f>IF(Anlage_E!F22="","",Anlage_E!F22)</f>
        <v/>
      </c>
      <c r="E22" s="142" t="str">
        <f>IF(Anlage_E!K22="","",Anlage_E!K22)</f>
        <v/>
      </c>
      <c r="F22" s="142" t="str">
        <f>IF(Anlage_E!D22="","",Anlage_E!D22)</f>
        <v/>
      </c>
      <c r="G22" s="142" t="str">
        <f>IF(Anlage_E!G22="","",Anlage_E!G22)</f>
        <v/>
      </c>
      <c r="H22" s="374" t="str">
        <f>IF(Anlage_E!H22="","",Anlage_E!H22)</f>
        <v/>
      </c>
      <c r="I22" s="142" t="str">
        <f>IF(Anlage_E!I22="","",Anlage_E!I22)</f>
        <v/>
      </c>
      <c r="J22" s="142" t="str">
        <f>IF(Anlage_E!J22="","",Anlage_E!J22)</f>
        <v/>
      </c>
      <c r="K22" s="142" t="str">
        <f>IF(Anlage_E!L22="","",Anlage_E!L22)</f>
        <v/>
      </c>
      <c r="L22" s="142" t="str">
        <f>IF(Anlage_E!M22="","",Anlage_E!M22)</f>
        <v/>
      </c>
      <c r="M22" s="142" t="str">
        <f>IF(Anlage_E!N22="","",Anlage_E!N22)</f>
        <v/>
      </c>
      <c r="N22" s="142" t="str">
        <f>IF(Anlage_E!O22="","",Anlage_E!O22)</f>
        <v/>
      </c>
      <c r="O22" s="142" t="str">
        <f>IF(Anlage_E!P22="","",Anlage_E!P22)</f>
        <v/>
      </c>
      <c r="P22" s="143" t="str">
        <f t="shared" si="0"/>
        <v/>
      </c>
      <c r="Q22" s="143" t="str">
        <f t="shared" si="1"/>
        <v/>
      </c>
      <c r="R22" s="339"/>
      <c r="S22" s="340"/>
      <c r="T22" s="340"/>
      <c r="U22" s="338"/>
      <c r="V22" s="341"/>
      <c r="W22" s="122"/>
      <c r="X22" s="342"/>
      <c r="Y22" s="343" t="str">
        <f t="shared" si="2"/>
        <v>0</v>
      </c>
      <c r="Z22" s="480"/>
      <c r="AK22" s="138"/>
      <c r="AL22" s="138"/>
      <c r="AM22" s="138"/>
      <c r="AN22" s="138"/>
      <c r="AO22" s="138"/>
      <c r="AP22" s="138"/>
      <c r="AQ22" s="138"/>
      <c r="AR22" s="138"/>
    </row>
    <row r="23" spans="1:44" x14ac:dyDescent="0.3">
      <c r="A23" s="147"/>
      <c r="B23" s="146">
        <v>14</v>
      </c>
      <c r="C23" s="142" t="str">
        <f>IF(Anlage_E!C23="","",Anlage_E!C23)</f>
        <v/>
      </c>
      <c r="D23" s="142" t="str">
        <f>IF(Anlage_E!F23="","",Anlage_E!F23)</f>
        <v/>
      </c>
      <c r="E23" s="142" t="str">
        <f>IF(Anlage_E!K23="","",Anlage_E!K23)</f>
        <v/>
      </c>
      <c r="F23" s="142" t="str">
        <f>IF(Anlage_E!D23="","",Anlage_E!D23)</f>
        <v/>
      </c>
      <c r="G23" s="142" t="str">
        <f>IF(Anlage_E!G23="","",Anlage_E!G23)</f>
        <v/>
      </c>
      <c r="H23" s="374" t="str">
        <f>IF(Anlage_E!H23="","",Anlage_E!H23)</f>
        <v/>
      </c>
      <c r="I23" s="142" t="str">
        <f>IF(Anlage_E!I23="","",Anlage_E!I23)</f>
        <v/>
      </c>
      <c r="J23" s="142" t="str">
        <f>IF(Anlage_E!J23="","",Anlage_E!J23)</f>
        <v/>
      </c>
      <c r="K23" s="142" t="str">
        <f>IF(Anlage_E!L23="","",Anlage_E!L23)</f>
        <v/>
      </c>
      <c r="L23" s="142" t="str">
        <f>IF(Anlage_E!M23="","",Anlage_E!M23)</f>
        <v/>
      </c>
      <c r="M23" s="142" t="str">
        <f>IF(Anlage_E!N23="","",Anlage_E!N23)</f>
        <v/>
      </c>
      <c r="N23" s="142" t="str">
        <f>IF(Anlage_E!O23="","",Anlage_E!O23)</f>
        <v/>
      </c>
      <c r="O23" s="142" t="str">
        <f>IF(Anlage_E!P23="","",Anlage_E!P23)</f>
        <v/>
      </c>
      <c r="P23" s="143" t="str">
        <f t="shared" si="0"/>
        <v/>
      </c>
      <c r="Q23" s="143" t="str">
        <f t="shared" si="1"/>
        <v/>
      </c>
      <c r="R23" s="339"/>
      <c r="S23" s="340"/>
      <c r="T23" s="340"/>
      <c r="U23" s="338"/>
      <c r="V23" s="341"/>
      <c r="W23" s="122"/>
      <c r="X23" s="342"/>
      <c r="Y23" s="343" t="str">
        <f t="shared" si="2"/>
        <v>0</v>
      </c>
      <c r="Z23" s="480"/>
      <c r="AK23" s="138"/>
      <c r="AL23" s="138"/>
      <c r="AM23" s="138"/>
      <c r="AN23" s="138"/>
      <c r="AO23" s="138"/>
      <c r="AP23" s="138"/>
      <c r="AQ23" s="138"/>
      <c r="AR23" s="138"/>
    </row>
    <row r="24" spans="1:44" x14ac:dyDescent="0.3">
      <c r="A24" s="147"/>
      <c r="B24" s="146">
        <v>15</v>
      </c>
      <c r="C24" s="142" t="str">
        <f>IF(Anlage_E!C24="","",Anlage_E!C24)</f>
        <v/>
      </c>
      <c r="D24" s="142" t="str">
        <f>IF(Anlage_E!F24="","",Anlage_E!F24)</f>
        <v/>
      </c>
      <c r="E24" s="142" t="str">
        <f>IF(Anlage_E!K24="","",Anlage_E!K24)</f>
        <v/>
      </c>
      <c r="F24" s="142" t="str">
        <f>IF(Anlage_E!D24="","",Anlage_E!D24)</f>
        <v/>
      </c>
      <c r="G24" s="142" t="str">
        <f>IF(Anlage_E!G24="","",Anlage_E!G24)</f>
        <v/>
      </c>
      <c r="H24" s="374" t="str">
        <f>IF(Anlage_E!H24="","",Anlage_E!H24)</f>
        <v/>
      </c>
      <c r="I24" s="142" t="str">
        <f>IF(Anlage_E!I24="","",Anlage_E!I24)</f>
        <v/>
      </c>
      <c r="J24" s="142" t="str">
        <f>IF(Anlage_E!J24="","",Anlage_E!J24)</f>
        <v/>
      </c>
      <c r="K24" s="142" t="str">
        <f>IF(Anlage_E!L24="","",Anlage_E!L24)</f>
        <v/>
      </c>
      <c r="L24" s="142" t="str">
        <f>IF(Anlage_E!M24="","",Anlage_E!M24)</f>
        <v/>
      </c>
      <c r="M24" s="142" t="str">
        <f>IF(Anlage_E!N24="","",Anlage_E!N24)</f>
        <v/>
      </c>
      <c r="N24" s="142" t="str">
        <f>IF(Anlage_E!O24="","",Anlage_E!O24)</f>
        <v/>
      </c>
      <c r="O24" s="142" t="str">
        <f>IF(Anlage_E!P24="","",Anlage_E!P24)</f>
        <v/>
      </c>
      <c r="P24" s="143" t="str">
        <f t="shared" si="0"/>
        <v/>
      </c>
      <c r="Q24" s="143" t="str">
        <f t="shared" si="1"/>
        <v/>
      </c>
      <c r="R24" s="339"/>
      <c r="S24" s="340"/>
      <c r="T24" s="340"/>
      <c r="U24" s="338"/>
      <c r="V24" s="341"/>
      <c r="W24" s="122"/>
      <c r="X24" s="342"/>
      <c r="Y24" s="343" t="str">
        <f t="shared" si="2"/>
        <v>0</v>
      </c>
      <c r="Z24" s="480"/>
      <c r="AK24" s="138"/>
      <c r="AL24" s="138"/>
      <c r="AM24" s="138"/>
      <c r="AN24" s="138"/>
      <c r="AO24" s="138"/>
      <c r="AP24" s="138"/>
      <c r="AQ24" s="138"/>
      <c r="AR24" s="138"/>
    </row>
    <row r="25" spans="1:44" x14ac:dyDescent="0.3">
      <c r="A25" s="147"/>
      <c r="B25" s="141">
        <v>16</v>
      </c>
      <c r="C25" s="142" t="str">
        <f>IF(Anlage_E!C25="","",Anlage_E!C25)</f>
        <v/>
      </c>
      <c r="D25" s="142" t="str">
        <f>IF(Anlage_E!F25="","",Anlage_E!F25)</f>
        <v/>
      </c>
      <c r="E25" s="142" t="str">
        <f>IF(Anlage_E!K25="","",Anlage_E!K25)</f>
        <v/>
      </c>
      <c r="F25" s="142" t="str">
        <f>IF(Anlage_E!D25="","",Anlage_E!D25)</f>
        <v/>
      </c>
      <c r="G25" s="142" t="str">
        <f>IF(Anlage_E!G25="","",Anlage_E!G25)</f>
        <v/>
      </c>
      <c r="H25" s="374" t="str">
        <f>IF(Anlage_E!H25="","",Anlage_E!H25)</f>
        <v/>
      </c>
      <c r="I25" s="142" t="str">
        <f>IF(Anlage_E!I25="","",Anlage_E!I25)</f>
        <v/>
      </c>
      <c r="J25" s="142" t="str">
        <f>IF(Anlage_E!J25="","",Anlage_E!J25)</f>
        <v/>
      </c>
      <c r="K25" s="142" t="str">
        <f>IF(Anlage_E!L25="","",Anlage_E!L25)</f>
        <v/>
      </c>
      <c r="L25" s="142" t="str">
        <f>IF(Anlage_E!M25="","",Anlage_E!M25)</f>
        <v/>
      </c>
      <c r="M25" s="142" t="str">
        <f>IF(Anlage_E!N25="","",Anlage_E!N25)</f>
        <v/>
      </c>
      <c r="N25" s="142" t="str">
        <f>IF(Anlage_E!O25="","",Anlage_E!O25)</f>
        <v/>
      </c>
      <c r="O25" s="142" t="str">
        <f>IF(Anlage_E!P25="","",Anlage_E!P25)</f>
        <v/>
      </c>
      <c r="P25" s="143" t="str">
        <f t="shared" si="0"/>
        <v/>
      </c>
      <c r="Q25" s="143" t="str">
        <f t="shared" si="1"/>
        <v/>
      </c>
      <c r="R25" s="339"/>
      <c r="S25" s="340"/>
      <c r="T25" s="340"/>
      <c r="U25" s="338"/>
      <c r="V25" s="341"/>
      <c r="W25" s="122"/>
      <c r="X25" s="342"/>
      <c r="Y25" s="343" t="str">
        <f t="shared" si="2"/>
        <v>0</v>
      </c>
      <c r="Z25" s="480"/>
      <c r="AK25" s="138"/>
      <c r="AL25" s="138"/>
      <c r="AM25" s="138"/>
      <c r="AN25" s="138"/>
      <c r="AO25" s="138"/>
      <c r="AP25" s="138"/>
      <c r="AQ25" s="138"/>
      <c r="AR25" s="138"/>
    </row>
    <row r="26" spans="1:44" x14ac:dyDescent="0.3">
      <c r="A26" s="147"/>
      <c r="B26" s="146">
        <v>17</v>
      </c>
      <c r="C26" s="142" t="str">
        <f>IF(Anlage_E!C26="","",Anlage_E!C26)</f>
        <v/>
      </c>
      <c r="D26" s="142" t="str">
        <f>IF(Anlage_E!F26="","",Anlage_E!F26)</f>
        <v/>
      </c>
      <c r="E26" s="142" t="str">
        <f>IF(Anlage_E!K26="","",Anlage_E!K26)</f>
        <v/>
      </c>
      <c r="F26" s="142" t="str">
        <f>IF(Anlage_E!D26="","",Anlage_E!D26)</f>
        <v/>
      </c>
      <c r="G26" s="142" t="str">
        <f>IF(Anlage_E!G26="","",Anlage_E!G26)</f>
        <v/>
      </c>
      <c r="H26" s="374" t="str">
        <f>IF(Anlage_E!H26="","",Anlage_E!H26)</f>
        <v/>
      </c>
      <c r="I26" s="142" t="str">
        <f>IF(Anlage_E!I26="","",Anlage_E!I26)</f>
        <v/>
      </c>
      <c r="J26" s="142" t="str">
        <f>IF(Anlage_E!J26="","",Anlage_E!J26)</f>
        <v/>
      </c>
      <c r="K26" s="142" t="str">
        <f>IF(Anlage_E!L26="","",Anlage_E!L26)</f>
        <v/>
      </c>
      <c r="L26" s="142" t="str">
        <f>IF(Anlage_E!M26="","",Anlage_E!M26)</f>
        <v/>
      </c>
      <c r="M26" s="142" t="str">
        <f>IF(Anlage_E!N26="","",Anlage_E!N26)</f>
        <v/>
      </c>
      <c r="N26" s="142" t="str">
        <f>IF(Anlage_E!O26="","",Anlage_E!O26)</f>
        <v/>
      </c>
      <c r="O26" s="142" t="str">
        <f>IF(Anlage_E!P26="","",Anlage_E!P26)</f>
        <v/>
      </c>
      <c r="P26" s="143" t="str">
        <f t="shared" si="0"/>
        <v/>
      </c>
      <c r="Q26" s="143" t="str">
        <f t="shared" si="1"/>
        <v/>
      </c>
      <c r="R26" s="339"/>
      <c r="S26" s="340"/>
      <c r="T26" s="340"/>
      <c r="U26" s="338"/>
      <c r="V26" s="341"/>
      <c r="W26" s="122"/>
      <c r="X26" s="342"/>
      <c r="Y26" s="343" t="str">
        <f t="shared" si="2"/>
        <v>0</v>
      </c>
      <c r="Z26" s="480"/>
      <c r="AK26" s="138"/>
      <c r="AL26" s="138"/>
      <c r="AM26" s="138"/>
      <c r="AN26" s="138"/>
      <c r="AO26" s="138"/>
      <c r="AP26" s="138"/>
      <c r="AQ26" s="138"/>
      <c r="AR26" s="138"/>
    </row>
    <row r="27" spans="1:44" x14ac:dyDescent="0.3">
      <c r="A27" s="147"/>
      <c r="B27" s="146">
        <v>18</v>
      </c>
      <c r="C27" s="142" t="str">
        <f>IF(Anlage_E!C27="","",Anlage_E!C27)</f>
        <v/>
      </c>
      <c r="D27" s="142" t="str">
        <f>IF(Anlage_E!F27="","",Anlage_E!F27)</f>
        <v/>
      </c>
      <c r="E27" s="142" t="str">
        <f>IF(Anlage_E!K27="","",Anlage_E!K27)</f>
        <v/>
      </c>
      <c r="F27" s="142" t="str">
        <f>IF(Anlage_E!D27="","",Anlage_E!D27)</f>
        <v/>
      </c>
      <c r="G27" s="142" t="str">
        <f>IF(Anlage_E!G27="","",Anlage_E!G27)</f>
        <v/>
      </c>
      <c r="H27" s="374" t="str">
        <f>IF(Anlage_E!H27="","",Anlage_E!H27)</f>
        <v/>
      </c>
      <c r="I27" s="142" t="str">
        <f>IF(Anlage_E!I27="","",Anlage_E!I27)</f>
        <v/>
      </c>
      <c r="J27" s="142" t="str">
        <f>IF(Anlage_E!J27="","",Anlage_E!J27)</f>
        <v/>
      </c>
      <c r="K27" s="142" t="str">
        <f>IF(Anlage_E!L27="","",Anlage_E!L27)</f>
        <v/>
      </c>
      <c r="L27" s="142" t="str">
        <f>IF(Anlage_E!M27="","",Anlage_E!M27)</f>
        <v/>
      </c>
      <c r="M27" s="142" t="str">
        <f>IF(Anlage_E!N27="","",Anlage_E!N27)</f>
        <v/>
      </c>
      <c r="N27" s="142" t="str">
        <f>IF(Anlage_E!O27="","",Anlage_E!O27)</f>
        <v/>
      </c>
      <c r="O27" s="142" t="str">
        <f>IF(Anlage_E!P27="","",Anlage_E!P27)</f>
        <v/>
      </c>
      <c r="P27" s="143" t="str">
        <f t="shared" si="0"/>
        <v/>
      </c>
      <c r="Q27" s="143" t="str">
        <f t="shared" si="1"/>
        <v/>
      </c>
      <c r="R27" s="339"/>
      <c r="S27" s="340"/>
      <c r="T27" s="340"/>
      <c r="U27" s="338"/>
      <c r="V27" s="341"/>
      <c r="W27" s="122"/>
      <c r="X27" s="342"/>
      <c r="Y27" s="343" t="str">
        <f t="shared" si="2"/>
        <v>0</v>
      </c>
      <c r="Z27" s="480"/>
      <c r="AK27" s="138"/>
      <c r="AL27" s="138"/>
      <c r="AM27" s="138"/>
      <c r="AN27" s="138"/>
      <c r="AO27" s="138"/>
      <c r="AP27" s="138"/>
      <c r="AQ27" s="138"/>
      <c r="AR27" s="138"/>
    </row>
    <row r="28" spans="1:44" x14ac:dyDescent="0.3">
      <c r="A28" s="147"/>
      <c r="B28" s="141">
        <v>19</v>
      </c>
      <c r="C28" s="142" t="str">
        <f>IF(Anlage_E!C28="","",Anlage_E!C28)</f>
        <v/>
      </c>
      <c r="D28" s="142" t="str">
        <f>IF(Anlage_E!F28="","",Anlage_E!F28)</f>
        <v/>
      </c>
      <c r="E28" s="142" t="str">
        <f>IF(Anlage_E!K28="","",Anlage_E!K28)</f>
        <v/>
      </c>
      <c r="F28" s="142" t="str">
        <f>IF(Anlage_E!D28="","",Anlage_E!D28)</f>
        <v/>
      </c>
      <c r="G28" s="142" t="str">
        <f>IF(Anlage_E!G28="","",Anlage_E!G28)</f>
        <v/>
      </c>
      <c r="H28" s="374" t="str">
        <f>IF(Anlage_E!H28="","",Anlage_E!H28)</f>
        <v/>
      </c>
      <c r="I28" s="142" t="str">
        <f>IF(Anlage_E!I28="","",Anlage_E!I28)</f>
        <v/>
      </c>
      <c r="J28" s="142" t="str">
        <f>IF(Anlage_E!J28="","",Anlage_E!J28)</f>
        <v/>
      </c>
      <c r="K28" s="142" t="str">
        <f>IF(Anlage_E!L28="","",Anlage_E!L28)</f>
        <v/>
      </c>
      <c r="L28" s="142" t="str">
        <f>IF(Anlage_E!M28="","",Anlage_E!M28)</f>
        <v/>
      </c>
      <c r="M28" s="142" t="str">
        <f>IF(Anlage_E!N28="","",Anlage_E!N28)</f>
        <v/>
      </c>
      <c r="N28" s="142" t="str">
        <f>IF(Anlage_E!O28="","",Anlage_E!O28)</f>
        <v/>
      </c>
      <c r="O28" s="142" t="str">
        <f>IF(Anlage_E!P28="","",Anlage_E!P28)</f>
        <v/>
      </c>
      <c r="P28" s="143" t="str">
        <f t="shared" si="0"/>
        <v/>
      </c>
      <c r="Q28" s="143" t="str">
        <f t="shared" si="1"/>
        <v/>
      </c>
      <c r="R28" s="339"/>
      <c r="S28" s="340"/>
      <c r="T28" s="340"/>
      <c r="U28" s="338"/>
      <c r="V28" s="341"/>
      <c r="W28" s="122"/>
      <c r="X28" s="342"/>
      <c r="Y28" s="343" t="str">
        <f t="shared" si="2"/>
        <v>0</v>
      </c>
      <c r="Z28" s="480"/>
      <c r="AK28" s="138"/>
      <c r="AL28" s="138"/>
      <c r="AM28" s="138"/>
      <c r="AN28" s="138"/>
      <c r="AO28" s="138"/>
      <c r="AP28" s="138"/>
      <c r="AQ28" s="138"/>
      <c r="AR28" s="138"/>
    </row>
    <row r="29" spans="1:44" x14ac:dyDescent="0.3">
      <c r="A29" s="147"/>
      <c r="B29" s="146">
        <v>20</v>
      </c>
      <c r="C29" s="142" t="str">
        <f>IF(Anlage_E!C29="","",Anlage_E!C29)</f>
        <v/>
      </c>
      <c r="D29" s="142" t="str">
        <f>IF(Anlage_E!F29="","",Anlage_E!F29)</f>
        <v/>
      </c>
      <c r="E29" s="142" t="str">
        <f>IF(Anlage_E!K29="","",Anlage_E!K29)</f>
        <v/>
      </c>
      <c r="F29" s="142" t="str">
        <f>IF(Anlage_E!D29="","",Anlage_E!D29)</f>
        <v/>
      </c>
      <c r="G29" s="142" t="str">
        <f>IF(Anlage_E!G29="","",Anlage_E!G29)</f>
        <v/>
      </c>
      <c r="H29" s="374" t="str">
        <f>IF(Anlage_E!H29="","",Anlage_E!H29)</f>
        <v/>
      </c>
      <c r="I29" s="142" t="str">
        <f>IF(Anlage_E!I29="","",Anlage_E!I29)</f>
        <v/>
      </c>
      <c r="J29" s="142" t="str">
        <f>IF(Anlage_E!J29="","",Anlage_E!J29)</f>
        <v/>
      </c>
      <c r="K29" s="142" t="str">
        <f>IF(Anlage_E!L29="","",Anlage_E!L29)</f>
        <v/>
      </c>
      <c r="L29" s="142" t="str">
        <f>IF(Anlage_E!M29="","",Anlage_E!M29)</f>
        <v/>
      </c>
      <c r="M29" s="142" t="str">
        <f>IF(Anlage_E!N29="","",Anlage_E!N29)</f>
        <v/>
      </c>
      <c r="N29" s="142" t="str">
        <f>IF(Anlage_E!O29="","",Anlage_E!O29)</f>
        <v/>
      </c>
      <c r="O29" s="142" t="str">
        <f>IF(Anlage_E!P29="","",Anlage_E!P29)</f>
        <v/>
      </c>
      <c r="P29" s="143" t="str">
        <f t="shared" si="0"/>
        <v/>
      </c>
      <c r="Q29" s="143" t="str">
        <f t="shared" si="1"/>
        <v/>
      </c>
      <c r="R29" s="339"/>
      <c r="S29" s="340"/>
      <c r="T29" s="340"/>
      <c r="U29" s="338"/>
      <c r="V29" s="341"/>
      <c r="W29" s="122"/>
      <c r="X29" s="342"/>
      <c r="Y29" s="343" t="str">
        <f t="shared" si="2"/>
        <v>0</v>
      </c>
      <c r="Z29" s="480"/>
      <c r="AK29" s="138"/>
      <c r="AL29" s="138"/>
      <c r="AM29" s="138"/>
      <c r="AN29" s="138"/>
      <c r="AO29" s="138"/>
      <c r="AP29" s="138"/>
      <c r="AQ29" s="138"/>
      <c r="AR29" s="138"/>
    </row>
    <row r="30" spans="1:44" x14ac:dyDescent="0.3">
      <c r="A30" s="147"/>
      <c r="B30" s="146">
        <v>21</v>
      </c>
      <c r="C30" s="142" t="str">
        <f>IF(Anlage_E!C30="","",Anlage_E!C30)</f>
        <v/>
      </c>
      <c r="D30" s="142" t="str">
        <f>IF(Anlage_E!F30="","",Anlage_E!F30)</f>
        <v/>
      </c>
      <c r="E30" s="142" t="str">
        <f>IF(Anlage_E!K30="","",Anlage_E!K30)</f>
        <v/>
      </c>
      <c r="F30" s="142" t="str">
        <f>IF(Anlage_E!D30="","",Anlage_E!D30)</f>
        <v/>
      </c>
      <c r="G30" s="142" t="str">
        <f>IF(Anlage_E!G30="","",Anlage_E!G30)</f>
        <v/>
      </c>
      <c r="H30" s="374" t="str">
        <f>IF(Anlage_E!H30="","",Anlage_E!H30)</f>
        <v/>
      </c>
      <c r="I30" s="142" t="str">
        <f>IF(Anlage_E!I30="","",Anlage_E!I30)</f>
        <v/>
      </c>
      <c r="J30" s="142" t="str">
        <f>IF(Anlage_E!J30="","",Anlage_E!J30)</f>
        <v/>
      </c>
      <c r="K30" s="142" t="str">
        <f>IF(Anlage_E!L30="","",Anlage_E!L30)</f>
        <v/>
      </c>
      <c r="L30" s="142" t="str">
        <f>IF(Anlage_E!M30="","",Anlage_E!M30)</f>
        <v/>
      </c>
      <c r="M30" s="142" t="str">
        <f>IF(Anlage_E!N30="","",Anlage_E!N30)</f>
        <v/>
      </c>
      <c r="N30" s="142" t="str">
        <f>IF(Anlage_E!O30="","",Anlage_E!O30)</f>
        <v/>
      </c>
      <c r="O30" s="142" t="str">
        <f>IF(Anlage_E!P30="","",Anlage_E!P30)</f>
        <v/>
      </c>
      <c r="P30" s="143" t="str">
        <f t="shared" si="0"/>
        <v/>
      </c>
      <c r="Q30" s="143" t="str">
        <f t="shared" si="1"/>
        <v/>
      </c>
      <c r="R30" s="339"/>
      <c r="S30" s="340"/>
      <c r="T30" s="340"/>
      <c r="U30" s="338"/>
      <c r="V30" s="341"/>
      <c r="W30" s="122"/>
      <c r="X30" s="342"/>
      <c r="Y30" s="343" t="str">
        <f t="shared" si="2"/>
        <v>0</v>
      </c>
      <c r="Z30" s="480"/>
      <c r="AK30" s="138"/>
      <c r="AL30" s="138"/>
      <c r="AM30" s="138"/>
      <c r="AN30" s="138"/>
      <c r="AO30" s="138"/>
      <c r="AP30" s="138"/>
      <c r="AQ30" s="138"/>
      <c r="AR30" s="138"/>
    </row>
    <row r="31" spans="1:44" x14ac:dyDescent="0.3">
      <c r="A31" s="147"/>
      <c r="B31" s="141">
        <v>22</v>
      </c>
      <c r="C31" s="142" t="str">
        <f>IF(Anlage_E!C31="","",Anlage_E!C31)</f>
        <v/>
      </c>
      <c r="D31" s="142" t="str">
        <f>IF(Anlage_E!F31="","",Anlage_E!F31)</f>
        <v/>
      </c>
      <c r="E31" s="142" t="str">
        <f>IF(Anlage_E!K31="","",Anlage_E!K31)</f>
        <v/>
      </c>
      <c r="F31" s="142" t="str">
        <f>IF(Anlage_E!D31="","",Anlage_E!D31)</f>
        <v/>
      </c>
      <c r="G31" s="142" t="str">
        <f>IF(Anlage_E!G31="","",Anlage_E!G31)</f>
        <v/>
      </c>
      <c r="H31" s="374" t="str">
        <f>IF(Anlage_E!H31="","",Anlage_E!H31)</f>
        <v/>
      </c>
      <c r="I31" s="142" t="str">
        <f>IF(Anlage_E!I31="","",Anlage_E!I31)</f>
        <v/>
      </c>
      <c r="J31" s="142" t="str">
        <f>IF(Anlage_E!J31="","",Anlage_E!J31)</f>
        <v/>
      </c>
      <c r="K31" s="142" t="str">
        <f>IF(Anlage_E!L31="","",Anlage_E!L31)</f>
        <v/>
      </c>
      <c r="L31" s="142" t="str">
        <f>IF(Anlage_E!M31="","",Anlage_E!M31)</f>
        <v/>
      </c>
      <c r="M31" s="142" t="str">
        <f>IF(Anlage_E!N31="","",Anlage_E!N31)</f>
        <v/>
      </c>
      <c r="N31" s="142" t="str">
        <f>IF(Anlage_E!O31="","",Anlage_E!O31)</f>
        <v/>
      </c>
      <c r="O31" s="142" t="str">
        <f>IF(Anlage_E!P31="","",Anlage_E!P31)</f>
        <v/>
      </c>
      <c r="P31" s="143" t="str">
        <f t="shared" si="0"/>
        <v/>
      </c>
      <c r="Q31" s="143" t="str">
        <f t="shared" si="1"/>
        <v/>
      </c>
      <c r="R31" s="339"/>
      <c r="S31" s="340"/>
      <c r="T31" s="340"/>
      <c r="U31" s="338"/>
      <c r="V31" s="341"/>
      <c r="W31" s="122"/>
      <c r="X31" s="342"/>
      <c r="Y31" s="343" t="str">
        <f t="shared" si="2"/>
        <v>0</v>
      </c>
      <c r="Z31" s="480"/>
      <c r="AK31" s="138"/>
      <c r="AL31" s="138"/>
      <c r="AM31" s="138"/>
      <c r="AN31" s="138"/>
      <c r="AO31" s="138"/>
      <c r="AP31" s="138"/>
      <c r="AQ31" s="138"/>
      <c r="AR31" s="138"/>
    </row>
    <row r="32" spans="1:44" x14ac:dyDescent="0.3">
      <c r="A32" s="147"/>
      <c r="B32" s="146">
        <v>23</v>
      </c>
      <c r="C32" s="142" t="str">
        <f>IF(Anlage_E!C32="","",Anlage_E!C32)</f>
        <v/>
      </c>
      <c r="D32" s="142" t="str">
        <f>IF(Anlage_E!F32="","",Anlage_E!F32)</f>
        <v/>
      </c>
      <c r="E32" s="142" t="str">
        <f>IF(Anlage_E!K32="","",Anlage_E!K32)</f>
        <v/>
      </c>
      <c r="F32" s="142" t="str">
        <f>IF(Anlage_E!D32="","",Anlage_E!D32)</f>
        <v/>
      </c>
      <c r="G32" s="142" t="str">
        <f>IF(Anlage_E!G32="","",Anlage_E!G32)</f>
        <v/>
      </c>
      <c r="H32" s="374" t="str">
        <f>IF(Anlage_E!H32="","",Anlage_E!H32)</f>
        <v/>
      </c>
      <c r="I32" s="142" t="str">
        <f>IF(Anlage_E!I32="","",Anlage_E!I32)</f>
        <v/>
      </c>
      <c r="J32" s="142" t="str">
        <f>IF(Anlage_E!J32="","",Anlage_E!J32)</f>
        <v/>
      </c>
      <c r="K32" s="142" t="str">
        <f>IF(Anlage_E!L32="","",Anlage_E!L32)</f>
        <v/>
      </c>
      <c r="L32" s="142" t="str">
        <f>IF(Anlage_E!M32="","",Anlage_E!M32)</f>
        <v/>
      </c>
      <c r="M32" s="142" t="str">
        <f>IF(Anlage_E!N32="","",Anlage_E!N32)</f>
        <v/>
      </c>
      <c r="N32" s="142" t="str">
        <f>IF(Anlage_E!O32="","",Anlage_E!O32)</f>
        <v/>
      </c>
      <c r="O32" s="142" t="str">
        <f>IF(Anlage_E!P32="","",Anlage_E!P32)</f>
        <v/>
      </c>
      <c r="P32" s="143" t="str">
        <f t="shared" si="0"/>
        <v/>
      </c>
      <c r="Q32" s="143" t="str">
        <f t="shared" si="1"/>
        <v/>
      </c>
      <c r="R32" s="339"/>
      <c r="S32" s="340"/>
      <c r="T32" s="340"/>
      <c r="U32" s="338"/>
      <c r="V32" s="341"/>
      <c r="W32" s="122"/>
      <c r="X32" s="342"/>
      <c r="Y32" s="343" t="str">
        <f t="shared" si="2"/>
        <v>0</v>
      </c>
      <c r="Z32" s="480"/>
      <c r="AK32" s="138"/>
      <c r="AL32" s="138"/>
      <c r="AM32" s="138"/>
      <c r="AN32" s="138"/>
      <c r="AO32" s="138"/>
      <c r="AP32" s="138"/>
      <c r="AQ32" s="138"/>
      <c r="AR32" s="138"/>
    </row>
    <row r="33" spans="1:44" x14ac:dyDescent="0.3">
      <c r="A33" s="147"/>
      <c r="B33" s="146">
        <v>24</v>
      </c>
      <c r="C33" s="142" t="str">
        <f>IF(Anlage_E!C33="","",Anlage_E!C33)</f>
        <v/>
      </c>
      <c r="D33" s="142" t="str">
        <f>IF(Anlage_E!F33="","",Anlage_E!F33)</f>
        <v/>
      </c>
      <c r="E33" s="142" t="str">
        <f>IF(Anlage_E!K33="","",Anlage_E!K33)</f>
        <v/>
      </c>
      <c r="F33" s="142" t="str">
        <f>IF(Anlage_E!D33="","",Anlage_E!D33)</f>
        <v/>
      </c>
      <c r="G33" s="142" t="str">
        <f>IF(Anlage_E!G33="","",Anlage_E!G33)</f>
        <v/>
      </c>
      <c r="H33" s="374" t="str">
        <f>IF(Anlage_E!H33="","",Anlage_E!H33)</f>
        <v/>
      </c>
      <c r="I33" s="142" t="str">
        <f>IF(Anlage_E!I33="","",Anlage_E!I33)</f>
        <v/>
      </c>
      <c r="J33" s="142" t="str">
        <f>IF(Anlage_E!J33="","",Anlage_E!J33)</f>
        <v/>
      </c>
      <c r="K33" s="142" t="str">
        <f>IF(Anlage_E!L33="","",Anlage_E!L33)</f>
        <v/>
      </c>
      <c r="L33" s="142" t="str">
        <f>IF(Anlage_E!M33="","",Anlage_E!M33)</f>
        <v/>
      </c>
      <c r="M33" s="142" t="str">
        <f>IF(Anlage_E!N33="","",Anlage_E!N33)</f>
        <v/>
      </c>
      <c r="N33" s="142" t="str">
        <f>IF(Anlage_E!O33="","",Anlage_E!O33)</f>
        <v/>
      </c>
      <c r="O33" s="142" t="str">
        <f>IF(Anlage_E!P33="","",Anlage_E!P33)</f>
        <v/>
      </c>
      <c r="P33" s="143" t="str">
        <f t="shared" si="0"/>
        <v/>
      </c>
      <c r="Q33" s="143" t="str">
        <f t="shared" si="1"/>
        <v/>
      </c>
      <c r="R33" s="339"/>
      <c r="S33" s="340"/>
      <c r="T33" s="340"/>
      <c r="U33" s="338"/>
      <c r="V33" s="341"/>
      <c r="W33" s="122"/>
      <c r="X33" s="342"/>
      <c r="Y33" s="343" t="str">
        <f t="shared" si="2"/>
        <v>0</v>
      </c>
      <c r="Z33" s="480"/>
      <c r="AK33" s="138"/>
      <c r="AL33" s="138"/>
      <c r="AM33" s="138"/>
      <c r="AN33" s="138"/>
      <c r="AO33" s="138"/>
      <c r="AP33" s="138"/>
      <c r="AQ33" s="138"/>
      <c r="AR33" s="138"/>
    </row>
    <row r="34" spans="1:44" x14ac:dyDescent="0.3">
      <c r="A34" s="147"/>
      <c r="B34" s="141">
        <v>25</v>
      </c>
      <c r="C34" s="142" t="str">
        <f>IF(Anlage_E!C34="","",Anlage_E!C34)</f>
        <v/>
      </c>
      <c r="D34" s="142" t="str">
        <f>IF(Anlage_E!F34="","",Anlage_E!F34)</f>
        <v/>
      </c>
      <c r="E34" s="142" t="str">
        <f>IF(Anlage_E!K34="","",Anlage_E!K34)</f>
        <v/>
      </c>
      <c r="F34" s="142" t="str">
        <f>IF(Anlage_E!D34="","",Anlage_E!D34)</f>
        <v/>
      </c>
      <c r="G34" s="142" t="str">
        <f>IF(Anlage_E!G34="","",Anlage_E!G34)</f>
        <v/>
      </c>
      <c r="H34" s="374" t="str">
        <f>IF(Anlage_E!H34="","",Anlage_E!H34)</f>
        <v/>
      </c>
      <c r="I34" s="142" t="str">
        <f>IF(Anlage_E!I34="","",Anlage_E!I34)</f>
        <v/>
      </c>
      <c r="J34" s="142" t="str">
        <f>IF(Anlage_E!J34="","",Anlage_E!J34)</f>
        <v/>
      </c>
      <c r="K34" s="142" t="str">
        <f>IF(Anlage_E!L34="","",Anlage_E!L34)</f>
        <v/>
      </c>
      <c r="L34" s="142" t="str">
        <f>IF(Anlage_E!M34="","",Anlage_E!M34)</f>
        <v/>
      </c>
      <c r="M34" s="142" t="str">
        <f>IF(Anlage_E!N34="","",Anlage_E!N34)</f>
        <v/>
      </c>
      <c r="N34" s="142" t="str">
        <f>IF(Anlage_E!O34="","",Anlage_E!O34)</f>
        <v/>
      </c>
      <c r="O34" s="142" t="str">
        <f>IF(Anlage_E!P34="","",Anlage_E!P34)</f>
        <v/>
      </c>
      <c r="P34" s="143" t="str">
        <f t="shared" si="0"/>
        <v/>
      </c>
      <c r="Q34" s="143" t="str">
        <f t="shared" si="1"/>
        <v/>
      </c>
      <c r="R34" s="339"/>
      <c r="S34" s="340"/>
      <c r="T34" s="340"/>
      <c r="U34" s="338"/>
      <c r="V34" s="341"/>
      <c r="W34" s="122"/>
      <c r="X34" s="342"/>
      <c r="Y34" s="343" t="str">
        <f t="shared" si="2"/>
        <v>0</v>
      </c>
      <c r="Z34" s="480"/>
      <c r="AK34" s="138"/>
      <c r="AL34" s="138"/>
      <c r="AM34" s="138"/>
      <c r="AN34" s="138"/>
      <c r="AO34" s="138"/>
      <c r="AP34" s="138"/>
      <c r="AQ34" s="138"/>
      <c r="AR34" s="138"/>
    </row>
    <row r="35" spans="1:44" x14ac:dyDescent="0.3">
      <c r="A35" s="147"/>
      <c r="B35" s="146">
        <v>26</v>
      </c>
      <c r="C35" s="142" t="str">
        <f>IF(Anlage_E!C35="","",Anlage_E!C35)</f>
        <v/>
      </c>
      <c r="D35" s="142" t="str">
        <f>IF(Anlage_E!F35="","",Anlage_E!F35)</f>
        <v/>
      </c>
      <c r="E35" s="142" t="str">
        <f>IF(Anlage_E!K35="","",Anlage_E!K35)</f>
        <v/>
      </c>
      <c r="F35" s="142" t="str">
        <f>IF(Anlage_E!D35="","",Anlage_E!D35)</f>
        <v/>
      </c>
      <c r="G35" s="142" t="str">
        <f>IF(Anlage_E!G35="","",Anlage_E!G35)</f>
        <v/>
      </c>
      <c r="H35" s="374" t="str">
        <f>IF(Anlage_E!H35="","",Anlage_E!H35)</f>
        <v/>
      </c>
      <c r="I35" s="142" t="str">
        <f>IF(Anlage_E!I35="","",Anlage_E!I35)</f>
        <v/>
      </c>
      <c r="J35" s="142" t="str">
        <f>IF(Anlage_E!J35="","",Anlage_E!J35)</f>
        <v/>
      </c>
      <c r="K35" s="142" t="str">
        <f>IF(Anlage_E!L35="","",Anlage_E!L35)</f>
        <v/>
      </c>
      <c r="L35" s="142" t="str">
        <f>IF(Anlage_E!M35="","",Anlage_E!M35)</f>
        <v/>
      </c>
      <c r="M35" s="142" t="str">
        <f>IF(Anlage_E!N35="","",Anlage_E!N35)</f>
        <v/>
      </c>
      <c r="N35" s="142" t="str">
        <f>IF(Anlage_E!O35="","",Anlage_E!O35)</f>
        <v/>
      </c>
      <c r="O35" s="142" t="str">
        <f>IF(Anlage_E!P35="","",Anlage_E!P35)</f>
        <v/>
      </c>
      <c r="P35" s="143" t="str">
        <f t="shared" si="0"/>
        <v/>
      </c>
      <c r="Q35" s="143" t="str">
        <f t="shared" si="1"/>
        <v/>
      </c>
      <c r="R35" s="339"/>
      <c r="S35" s="340"/>
      <c r="T35" s="340"/>
      <c r="U35" s="338"/>
      <c r="V35" s="341"/>
      <c r="W35" s="122"/>
      <c r="X35" s="342"/>
      <c r="Y35" s="343" t="str">
        <f t="shared" si="2"/>
        <v>0</v>
      </c>
      <c r="Z35" s="480"/>
      <c r="AK35" s="138"/>
      <c r="AL35" s="138"/>
      <c r="AM35" s="138"/>
      <c r="AN35" s="138"/>
      <c r="AO35" s="138"/>
      <c r="AP35" s="138"/>
      <c r="AQ35" s="138"/>
      <c r="AR35" s="138"/>
    </row>
    <row r="36" spans="1:44" x14ac:dyDescent="0.3">
      <c r="A36" s="147"/>
      <c r="B36" s="146">
        <v>27</v>
      </c>
      <c r="C36" s="142" t="str">
        <f>IF(Anlage_E!C36="","",Anlage_E!C36)</f>
        <v/>
      </c>
      <c r="D36" s="142" t="str">
        <f>IF(Anlage_E!F36="","",Anlage_E!F36)</f>
        <v/>
      </c>
      <c r="E36" s="142" t="str">
        <f>IF(Anlage_E!K36="","",Anlage_E!K36)</f>
        <v/>
      </c>
      <c r="F36" s="142" t="str">
        <f>IF(Anlage_E!D36="","",Anlage_E!D36)</f>
        <v/>
      </c>
      <c r="G36" s="142" t="str">
        <f>IF(Anlage_E!G36="","",Anlage_E!G36)</f>
        <v/>
      </c>
      <c r="H36" s="374" t="str">
        <f>IF(Anlage_E!H36="","",Anlage_E!H36)</f>
        <v/>
      </c>
      <c r="I36" s="142" t="str">
        <f>IF(Anlage_E!I36="","",Anlage_E!I36)</f>
        <v/>
      </c>
      <c r="J36" s="142" t="str">
        <f>IF(Anlage_E!J36="","",Anlage_E!J36)</f>
        <v/>
      </c>
      <c r="K36" s="142" t="str">
        <f>IF(Anlage_E!L36="","",Anlage_E!L36)</f>
        <v/>
      </c>
      <c r="L36" s="142" t="str">
        <f>IF(Anlage_E!M36="","",Anlage_E!M36)</f>
        <v/>
      </c>
      <c r="M36" s="142" t="str">
        <f>IF(Anlage_E!N36="","",Anlage_E!N36)</f>
        <v/>
      </c>
      <c r="N36" s="142" t="str">
        <f>IF(Anlage_E!O36="","",Anlage_E!O36)</f>
        <v/>
      </c>
      <c r="O36" s="142" t="str">
        <f>IF(Anlage_E!P36="","",Anlage_E!P36)</f>
        <v/>
      </c>
      <c r="P36" s="143" t="str">
        <f t="shared" si="0"/>
        <v/>
      </c>
      <c r="Q36" s="143" t="str">
        <f t="shared" si="1"/>
        <v/>
      </c>
      <c r="R36" s="339"/>
      <c r="S36" s="340"/>
      <c r="T36" s="340"/>
      <c r="U36" s="338"/>
      <c r="V36" s="341"/>
      <c r="W36" s="122"/>
      <c r="X36" s="342"/>
      <c r="Y36" s="343" t="str">
        <f t="shared" si="2"/>
        <v>0</v>
      </c>
      <c r="Z36" s="480"/>
      <c r="AK36" s="138"/>
      <c r="AL36" s="138"/>
      <c r="AM36" s="138"/>
      <c r="AN36" s="138"/>
      <c r="AO36" s="138"/>
      <c r="AP36" s="138"/>
      <c r="AQ36" s="138"/>
      <c r="AR36" s="138"/>
    </row>
    <row r="37" spans="1:44" x14ac:dyDescent="0.3">
      <c r="A37" s="147"/>
      <c r="B37" s="141">
        <v>28</v>
      </c>
      <c r="C37" s="142" t="str">
        <f>IF(Anlage_E!C37="","",Anlage_E!C37)</f>
        <v/>
      </c>
      <c r="D37" s="142" t="str">
        <f>IF(Anlage_E!F37="","",Anlage_E!F37)</f>
        <v/>
      </c>
      <c r="E37" s="142" t="str">
        <f>IF(Anlage_E!K37="","",Anlage_E!K37)</f>
        <v/>
      </c>
      <c r="F37" s="142" t="str">
        <f>IF(Anlage_E!D37="","",Anlage_E!D37)</f>
        <v/>
      </c>
      <c r="G37" s="142" t="str">
        <f>IF(Anlage_E!G37="","",Anlage_E!G37)</f>
        <v/>
      </c>
      <c r="H37" s="374" t="str">
        <f>IF(Anlage_E!H37="","",Anlage_E!H37)</f>
        <v/>
      </c>
      <c r="I37" s="142" t="str">
        <f>IF(Anlage_E!I37="","",Anlage_E!I37)</f>
        <v/>
      </c>
      <c r="J37" s="142" t="str">
        <f>IF(Anlage_E!J37="","",Anlage_E!J37)</f>
        <v/>
      </c>
      <c r="K37" s="142" t="str">
        <f>IF(Anlage_E!L37="","",Anlage_E!L37)</f>
        <v/>
      </c>
      <c r="L37" s="142" t="str">
        <f>IF(Anlage_E!M37="","",Anlage_E!M37)</f>
        <v/>
      </c>
      <c r="M37" s="142" t="str">
        <f>IF(Anlage_E!N37="","",Anlage_E!N37)</f>
        <v/>
      </c>
      <c r="N37" s="142" t="str">
        <f>IF(Anlage_E!O37="","",Anlage_E!O37)</f>
        <v/>
      </c>
      <c r="O37" s="142" t="str">
        <f>IF(Anlage_E!P37="","",Anlage_E!P37)</f>
        <v/>
      </c>
      <c r="P37" s="143" t="str">
        <f t="shared" si="0"/>
        <v/>
      </c>
      <c r="Q37" s="143" t="str">
        <f t="shared" si="1"/>
        <v/>
      </c>
      <c r="R37" s="339"/>
      <c r="S37" s="340"/>
      <c r="T37" s="340"/>
      <c r="U37" s="338"/>
      <c r="V37" s="341"/>
      <c r="W37" s="122"/>
      <c r="X37" s="342"/>
      <c r="Y37" s="343" t="str">
        <f t="shared" si="2"/>
        <v>0</v>
      </c>
      <c r="Z37" s="480"/>
      <c r="AK37" s="138"/>
      <c r="AL37" s="138"/>
      <c r="AM37" s="138"/>
      <c r="AN37" s="138"/>
      <c r="AO37" s="138"/>
      <c r="AP37" s="138"/>
      <c r="AQ37" s="138"/>
      <c r="AR37" s="138"/>
    </row>
    <row r="38" spans="1:44" x14ac:dyDescent="0.3">
      <c r="A38" s="147"/>
      <c r="B38" s="146">
        <v>29</v>
      </c>
      <c r="C38" s="142" t="str">
        <f>IF(Anlage_E!C38="","",Anlage_E!C38)</f>
        <v/>
      </c>
      <c r="D38" s="142" t="str">
        <f>IF(Anlage_E!F38="","",Anlage_E!F38)</f>
        <v/>
      </c>
      <c r="E38" s="142" t="str">
        <f>IF(Anlage_E!K38="","",Anlage_E!K38)</f>
        <v/>
      </c>
      <c r="F38" s="142" t="str">
        <f>IF(Anlage_E!D38="","",Anlage_E!D38)</f>
        <v/>
      </c>
      <c r="G38" s="142" t="str">
        <f>IF(Anlage_E!G38="","",Anlage_E!G38)</f>
        <v/>
      </c>
      <c r="H38" s="374" t="str">
        <f>IF(Anlage_E!H38="","",Anlage_E!H38)</f>
        <v/>
      </c>
      <c r="I38" s="142" t="str">
        <f>IF(Anlage_E!I38="","",Anlage_E!I38)</f>
        <v/>
      </c>
      <c r="J38" s="142" t="str">
        <f>IF(Anlage_E!J38="","",Anlage_E!J38)</f>
        <v/>
      </c>
      <c r="K38" s="142" t="str">
        <f>IF(Anlage_E!L38="","",Anlage_E!L38)</f>
        <v/>
      </c>
      <c r="L38" s="142" t="str">
        <f>IF(Anlage_E!M38="","",Anlage_E!M38)</f>
        <v/>
      </c>
      <c r="M38" s="142" t="str">
        <f>IF(Anlage_E!N38="","",Anlage_E!N38)</f>
        <v/>
      </c>
      <c r="N38" s="142" t="str">
        <f>IF(Anlage_E!O38="","",Anlage_E!O38)</f>
        <v/>
      </c>
      <c r="O38" s="142" t="str">
        <f>IF(Anlage_E!P38="","",Anlage_E!P38)</f>
        <v/>
      </c>
      <c r="P38" s="143" t="str">
        <f t="shared" si="0"/>
        <v/>
      </c>
      <c r="Q38" s="143" t="str">
        <f t="shared" si="1"/>
        <v/>
      </c>
      <c r="R38" s="339"/>
      <c r="S38" s="340"/>
      <c r="T38" s="340"/>
      <c r="U38" s="338"/>
      <c r="V38" s="341"/>
      <c r="W38" s="122"/>
      <c r="X38" s="342"/>
      <c r="Y38" s="343" t="str">
        <f t="shared" si="2"/>
        <v>0</v>
      </c>
      <c r="Z38" s="480"/>
      <c r="AK38" s="138"/>
      <c r="AL38" s="138"/>
      <c r="AM38" s="138"/>
      <c r="AN38" s="138"/>
      <c r="AO38" s="138"/>
      <c r="AP38" s="138"/>
      <c r="AQ38" s="138"/>
      <c r="AR38" s="138"/>
    </row>
    <row r="39" spans="1:44" x14ac:dyDescent="0.3">
      <c r="A39" s="147"/>
      <c r="B39" s="146">
        <v>30</v>
      </c>
      <c r="C39" s="142" t="str">
        <f>IF(Anlage_E!C39="","",Anlage_E!C39)</f>
        <v/>
      </c>
      <c r="D39" s="142" t="str">
        <f>IF(Anlage_E!F39="","",Anlage_E!F39)</f>
        <v/>
      </c>
      <c r="E39" s="142" t="str">
        <f>IF(Anlage_E!K39="","",Anlage_E!K39)</f>
        <v/>
      </c>
      <c r="F39" s="142" t="str">
        <f>IF(Anlage_E!D39="","",Anlage_E!D39)</f>
        <v/>
      </c>
      <c r="G39" s="142" t="str">
        <f>IF(Anlage_E!G39="","",Anlage_E!G39)</f>
        <v/>
      </c>
      <c r="H39" s="374" t="str">
        <f>IF(Anlage_E!H39="","",Anlage_E!H39)</f>
        <v/>
      </c>
      <c r="I39" s="142" t="str">
        <f>IF(Anlage_E!I39="","",Anlage_E!I39)</f>
        <v/>
      </c>
      <c r="J39" s="142" t="str">
        <f>IF(Anlage_E!J39="","",Anlage_E!J39)</f>
        <v/>
      </c>
      <c r="K39" s="142" t="str">
        <f>IF(Anlage_E!L39="","",Anlage_E!L39)</f>
        <v/>
      </c>
      <c r="L39" s="142" t="str">
        <f>IF(Anlage_E!M39="","",Anlage_E!M39)</f>
        <v/>
      </c>
      <c r="M39" s="142" t="str">
        <f>IF(Anlage_E!N39="","",Anlage_E!N39)</f>
        <v/>
      </c>
      <c r="N39" s="142" t="str">
        <f>IF(Anlage_E!O39="","",Anlage_E!O39)</f>
        <v/>
      </c>
      <c r="O39" s="142" t="str">
        <f>IF(Anlage_E!P39="","",Anlage_E!P39)</f>
        <v/>
      </c>
      <c r="P39" s="143" t="str">
        <f t="shared" si="0"/>
        <v/>
      </c>
      <c r="Q39" s="143" t="str">
        <f t="shared" si="1"/>
        <v/>
      </c>
      <c r="R39" s="339"/>
      <c r="S39" s="340"/>
      <c r="T39" s="340"/>
      <c r="U39" s="338"/>
      <c r="V39" s="341"/>
      <c r="W39" s="122"/>
      <c r="X39" s="342"/>
      <c r="Y39" s="343" t="str">
        <f t="shared" si="2"/>
        <v>0</v>
      </c>
      <c r="Z39" s="480"/>
      <c r="AK39" s="138"/>
      <c r="AL39" s="138"/>
      <c r="AM39" s="138"/>
      <c r="AN39" s="138"/>
      <c r="AO39" s="138"/>
      <c r="AP39" s="138"/>
      <c r="AQ39" s="138"/>
      <c r="AR39" s="138"/>
    </row>
    <row r="40" spans="1:44" x14ac:dyDescent="0.3">
      <c r="A40" s="147"/>
      <c r="B40" s="141">
        <v>31</v>
      </c>
      <c r="C40" s="142" t="str">
        <f>IF(Anlage_E!C40="","",Anlage_E!C40)</f>
        <v/>
      </c>
      <c r="D40" s="142" t="str">
        <f>IF(Anlage_E!F40="","",Anlage_E!F40)</f>
        <v/>
      </c>
      <c r="E40" s="142" t="str">
        <f>IF(Anlage_E!K40="","",Anlage_E!K40)</f>
        <v/>
      </c>
      <c r="F40" s="142" t="str">
        <f>IF(Anlage_E!D40="","",Anlage_E!D40)</f>
        <v/>
      </c>
      <c r="G40" s="142" t="str">
        <f>IF(Anlage_E!G40="","",Anlage_E!G40)</f>
        <v/>
      </c>
      <c r="H40" s="374" t="str">
        <f>IF(Anlage_E!H40="","",Anlage_E!H40)</f>
        <v/>
      </c>
      <c r="I40" s="142" t="str">
        <f>IF(Anlage_E!I40="","",Anlage_E!I40)</f>
        <v/>
      </c>
      <c r="J40" s="142" t="str">
        <f>IF(Anlage_E!J40="","",Anlage_E!J40)</f>
        <v/>
      </c>
      <c r="K40" s="142" t="str">
        <f>IF(Anlage_E!L40="","",Anlage_E!L40)</f>
        <v/>
      </c>
      <c r="L40" s="142" t="str">
        <f>IF(Anlage_E!M40="","",Anlage_E!M40)</f>
        <v/>
      </c>
      <c r="M40" s="142" t="str">
        <f>IF(Anlage_E!N40="","",Anlage_E!N40)</f>
        <v/>
      </c>
      <c r="N40" s="142" t="str">
        <f>IF(Anlage_E!O40="","",Anlage_E!O40)</f>
        <v/>
      </c>
      <c r="O40" s="142" t="str">
        <f>IF(Anlage_E!P40="","",Anlage_E!P40)</f>
        <v/>
      </c>
      <c r="P40" s="143" t="str">
        <f t="shared" si="0"/>
        <v/>
      </c>
      <c r="Q40" s="143" t="str">
        <f t="shared" si="1"/>
        <v/>
      </c>
      <c r="R40" s="339"/>
      <c r="S40" s="340"/>
      <c r="T40" s="340"/>
      <c r="U40" s="338"/>
      <c r="V40" s="341"/>
      <c r="W40" s="122"/>
      <c r="X40" s="342"/>
      <c r="Y40" s="343" t="str">
        <f t="shared" si="2"/>
        <v>0</v>
      </c>
      <c r="Z40" s="480"/>
      <c r="AK40" s="138"/>
      <c r="AL40" s="138"/>
      <c r="AM40" s="138"/>
      <c r="AN40" s="138"/>
      <c r="AO40" s="138"/>
      <c r="AP40" s="138"/>
      <c r="AQ40" s="138"/>
      <c r="AR40" s="138"/>
    </row>
    <row r="41" spans="1:44" x14ac:dyDescent="0.3">
      <c r="A41" s="147"/>
      <c r="B41" s="146">
        <v>32</v>
      </c>
      <c r="C41" s="142" t="str">
        <f>IF(Anlage_E!C41="","",Anlage_E!C41)</f>
        <v/>
      </c>
      <c r="D41" s="142" t="str">
        <f>IF(Anlage_E!F41="","",Anlage_E!F41)</f>
        <v/>
      </c>
      <c r="E41" s="142" t="str">
        <f>IF(Anlage_E!K41="","",Anlage_E!K41)</f>
        <v/>
      </c>
      <c r="F41" s="142" t="str">
        <f>IF(Anlage_E!D41="","",Anlage_E!D41)</f>
        <v/>
      </c>
      <c r="G41" s="142" t="str">
        <f>IF(Anlage_E!G41="","",Anlage_E!G41)</f>
        <v/>
      </c>
      <c r="H41" s="374" t="str">
        <f>IF(Anlage_E!H41="","",Anlage_E!H41)</f>
        <v/>
      </c>
      <c r="I41" s="142" t="str">
        <f>IF(Anlage_E!I41="","",Anlage_E!I41)</f>
        <v/>
      </c>
      <c r="J41" s="142" t="str">
        <f>IF(Anlage_E!J41="","",Anlage_E!J41)</f>
        <v/>
      </c>
      <c r="K41" s="142" t="str">
        <f>IF(Anlage_E!L41="","",Anlage_E!L41)</f>
        <v/>
      </c>
      <c r="L41" s="142" t="str">
        <f>IF(Anlage_E!M41="","",Anlage_E!M41)</f>
        <v/>
      </c>
      <c r="M41" s="142" t="str">
        <f>IF(Anlage_E!N41="","",Anlage_E!N41)</f>
        <v/>
      </c>
      <c r="N41" s="142" t="str">
        <f>IF(Anlage_E!O41="","",Anlage_E!O41)</f>
        <v/>
      </c>
      <c r="O41" s="142" t="str">
        <f>IF(Anlage_E!P41="","",Anlage_E!P41)</f>
        <v/>
      </c>
      <c r="P41" s="143" t="str">
        <f t="shared" si="0"/>
        <v/>
      </c>
      <c r="Q41" s="143" t="str">
        <f t="shared" si="1"/>
        <v/>
      </c>
      <c r="R41" s="339"/>
      <c r="S41" s="340"/>
      <c r="T41" s="340"/>
      <c r="U41" s="338"/>
      <c r="V41" s="341"/>
      <c r="W41" s="122"/>
      <c r="X41" s="342"/>
      <c r="Y41" s="343" t="str">
        <f t="shared" si="2"/>
        <v>0</v>
      </c>
      <c r="Z41" s="480"/>
      <c r="AK41" s="138"/>
      <c r="AL41" s="138"/>
      <c r="AM41" s="138"/>
      <c r="AN41" s="138"/>
      <c r="AO41" s="138"/>
      <c r="AP41" s="138"/>
      <c r="AQ41" s="138"/>
      <c r="AR41" s="138"/>
    </row>
    <row r="42" spans="1:44" x14ac:dyDescent="0.3">
      <c r="A42" s="147"/>
      <c r="B42" s="146">
        <v>33</v>
      </c>
      <c r="C42" s="142" t="str">
        <f>IF(Anlage_E!C42="","",Anlage_E!C42)</f>
        <v/>
      </c>
      <c r="D42" s="142" t="str">
        <f>IF(Anlage_E!F42="","",Anlage_E!F42)</f>
        <v/>
      </c>
      <c r="E42" s="142" t="str">
        <f>IF(Anlage_E!K42="","",Anlage_E!K42)</f>
        <v/>
      </c>
      <c r="F42" s="142" t="str">
        <f>IF(Anlage_E!D42="","",Anlage_E!D42)</f>
        <v/>
      </c>
      <c r="G42" s="142" t="str">
        <f>IF(Anlage_E!G42="","",Anlage_E!G42)</f>
        <v/>
      </c>
      <c r="H42" s="374" t="str">
        <f>IF(Anlage_E!H42="","",Anlage_E!H42)</f>
        <v/>
      </c>
      <c r="I42" s="142" t="str">
        <f>IF(Anlage_E!I42="","",Anlage_E!I42)</f>
        <v/>
      </c>
      <c r="J42" s="142" t="str">
        <f>IF(Anlage_E!J42="","",Anlage_E!J42)</f>
        <v/>
      </c>
      <c r="K42" s="142" t="str">
        <f>IF(Anlage_E!L42="","",Anlage_E!L42)</f>
        <v/>
      </c>
      <c r="L42" s="142" t="str">
        <f>IF(Anlage_E!M42="","",Anlage_E!M42)</f>
        <v/>
      </c>
      <c r="M42" s="142" t="str">
        <f>IF(Anlage_E!N42="","",Anlage_E!N42)</f>
        <v/>
      </c>
      <c r="N42" s="142" t="str">
        <f>IF(Anlage_E!O42="","",Anlage_E!O42)</f>
        <v/>
      </c>
      <c r="O42" s="142" t="str">
        <f>IF(Anlage_E!P42="","",Anlage_E!P42)</f>
        <v/>
      </c>
      <c r="P42" s="143" t="str">
        <f t="shared" si="0"/>
        <v/>
      </c>
      <c r="Q42" s="143" t="str">
        <f t="shared" si="1"/>
        <v/>
      </c>
      <c r="R42" s="339"/>
      <c r="S42" s="340"/>
      <c r="T42" s="340"/>
      <c r="U42" s="338"/>
      <c r="V42" s="341"/>
      <c r="W42" s="122"/>
      <c r="X42" s="342"/>
      <c r="Y42" s="343" t="str">
        <f t="shared" si="2"/>
        <v>0</v>
      </c>
      <c r="Z42" s="480"/>
      <c r="AK42" s="138"/>
      <c r="AL42" s="138"/>
      <c r="AM42" s="138"/>
      <c r="AN42" s="138"/>
      <c r="AO42" s="138"/>
      <c r="AP42" s="138"/>
      <c r="AQ42" s="138"/>
      <c r="AR42" s="138"/>
    </row>
    <row r="43" spans="1:44" x14ac:dyDescent="0.3">
      <c r="A43" s="147"/>
      <c r="B43" s="141">
        <v>34</v>
      </c>
      <c r="C43" s="142" t="str">
        <f>IF(Anlage_E!C43="","",Anlage_E!C43)</f>
        <v/>
      </c>
      <c r="D43" s="142" t="str">
        <f>IF(Anlage_E!F43="","",Anlage_E!F43)</f>
        <v/>
      </c>
      <c r="E43" s="142" t="str">
        <f>IF(Anlage_E!K43="","",Anlage_E!K43)</f>
        <v/>
      </c>
      <c r="F43" s="142" t="str">
        <f>IF(Anlage_E!D43="","",Anlage_E!D43)</f>
        <v/>
      </c>
      <c r="G43" s="142" t="str">
        <f>IF(Anlage_E!G43="","",Anlage_E!G43)</f>
        <v/>
      </c>
      <c r="H43" s="374" t="str">
        <f>IF(Anlage_E!H43="","",Anlage_E!H43)</f>
        <v/>
      </c>
      <c r="I43" s="142" t="str">
        <f>IF(Anlage_E!I43="","",Anlage_E!I43)</f>
        <v/>
      </c>
      <c r="J43" s="142" t="str">
        <f>IF(Anlage_E!J43="","",Anlage_E!J43)</f>
        <v/>
      </c>
      <c r="K43" s="142" t="str">
        <f>IF(Anlage_E!L43="","",Anlage_E!L43)</f>
        <v/>
      </c>
      <c r="L43" s="142" t="str">
        <f>IF(Anlage_E!M43="","",Anlage_E!M43)</f>
        <v/>
      </c>
      <c r="M43" s="142" t="str">
        <f>IF(Anlage_E!N43="","",Anlage_E!N43)</f>
        <v/>
      </c>
      <c r="N43" s="142" t="str">
        <f>IF(Anlage_E!O43="","",Anlage_E!O43)</f>
        <v/>
      </c>
      <c r="O43" s="142" t="str">
        <f>IF(Anlage_E!P43="","",Anlage_E!P43)</f>
        <v/>
      </c>
      <c r="P43" s="143" t="str">
        <f t="shared" si="0"/>
        <v/>
      </c>
      <c r="Q43" s="143" t="str">
        <f t="shared" si="1"/>
        <v/>
      </c>
      <c r="R43" s="339"/>
      <c r="S43" s="340"/>
      <c r="T43" s="340"/>
      <c r="U43" s="338"/>
      <c r="V43" s="341"/>
      <c r="W43" s="122"/>
      <c r="X43" s="342"/>
      <c r="Y43" s="343" t="str">
        <f t="shared" si="2"/>
        <v>0</v>
      </c>
      <c r="Z43" s="480"/>
      <c r="AK43" s="138"/>
      <c r="AL43" s="138"/>
      <c r="AM43" s="138"/>
      <c r="AN43" s="138"/>
      <c r="AO43" s="138"/>
      <c r="AP43" s="138"/>
      <c r="AQ43" s="138"/>
      <c r="AR43" s="138"/>
    </row>
    <row r="44" spans="1:44" x14ac:dyDescent="0.3">
      <c r="A44" s="147"/>
      <c r="B44" s="146">
        <v>35</v>
      </c>
      <c r="C44" s="142" t="str">
        <f>IF(Anlage_E!C44="","",Anlage_E!C44)</f>
        <v/>
      </c>
      <c r="D44" s="142" t="str">
        <f>IF(Anlage_E!F44="","",Anlage_E!F44)</f>
        <v/>
      </c>
      <c r="E44" s="142" t="str">
        <f>IF(Anlage_E!K44="","",Anlage_E!K44)</f>
        <v/>
      </c>
      <c r="F44" s="142" t="str">
        <f>IF(Anlage_E!D44="","",Anlage_E!D44)</f>
        <v/>
      </c>
      <c r="G44" s="142" t="str">
        <f>IF(Anlage_E!G44="","",Anlage_E!G44)</f>
        <v/>
      </c>
      <c r="H44" s="374" t="str">
        <f>IF(Anlage_E!H44="","",Anlage_E!H44)</f>
        <v/>
      </c>
      <c r="I44" s="142" t="str">
        <f>IF(Anlage_E!I44="","",Anlage_E!I44)</f>
        <v/>
      </c>
      <c r="J44" s="142" t="str">
        <f>IF(Anlage_E!J44="","",Anlage_E!J44)</f>
        <v/>
      </c>
      <c r="K44" s="142" t="str">
        <f>IF(Anlage_E!L44="","",Anlage_E!L44)</f>
        <v/>
      </c>
      <c r="L44" s="142" t="str">
        <f>IF(Anlage_E!M44="","",Anlage_E!M44)</f>
        <v/>
      </c>
      <c r="M44" s="142" t="str">
        <f>IF(Anlage_E!N44="","",Anlage_E!N44)</f>
        <v/>
      </c>
      <c r="N44" s="142" t="str">
        <f>IF(Anlage_E!O44="","",Anlage_E!O44)</f>
        <v/>
      </c>
      <c r="O44" s="142" t="str">
        <f>IF(Anlage_E!P44="","",Anlage_E!P44)</f>
        <v/>
      </c>
      <c r="P44" s="143" t="str">
        <f t="shared" si="0"/>
        <v/>
      </c>
      <c r="Q44" s="143" t="str">
        <f t="shared" si="1"/>
        <v/>
      </c>
      <c r="R44" s="339"/>
      <c r="S44" s="340"/>
      <c r="T44" s="340"/>
      <c r="U44" s="338"/>
      <c r="V44" s="341"/>
      <c r="W44" s="122"/>
      <c r="X44" s="342"/>
      <c r="Y44" s="343" t="str">
        <f t="shared" si="2"/>
        <v>0</v>
      </c>
      <c r="Z44" s="480"/>
      <c r="AK44" s="138"/>
      <c r="AL44" s="138"/>
      <c r="AM44" s="138"/>
      <c r="AN44" s="138"/>
      <c r="AO44" s="138"/>
      <c r="AP44" s="138"/>
      <c r="AQ44" s="138"/>
      <c r="AR44" s="138"/>
    </row>
    <row r="45" spans="1:44" x14ac:dyDescent="0.3">
      <c r="A45" s="147"/>
      <c r="B45" s="146">
        <v>36</v>
      </c>
      <c r="C45" s="142" t="str">
        <f>IF(Anlage_E!C45="","",Anlage_E!C45)</f>
        <v/>
      </c>
      <c r="D45" s="142" t="str">
        <f>IF(Anlage_E!F45="","",Anlage_E!F45)</f>
        <v/>
      </c>
      <c r="E45" s="142" t="str">
        <f>IF(Anlage_E!K45="","",Anlage_E!K45)</f>
        <v/>
      </c>
      <c r="F45" s="142" t="str">
        <f>IF(Anlage_E!D45="","",Anlage_E!D45)</f>
        <v/>
      </c>
      <c r="G45" s="142" t="str">
        <f>IF(Anlage_E!G45="","",Anlage_E!G45)</f>
        <v/>
      </c>
      <c r="H45" s="374" t="str">
        <f>IF(Anlage_E!H45="","",Anlage_E!H45)</f>
        <v/>
      </c>
      <c r="I45" s="142" t="str">
        <f>IF(Anlage_E!I45="","",Anlage_E!I45)</f>
        <v/>
      </c>
      <c r="J45" s="142" t="str">
        <f>IF(Anlage_E!J45="","",Anlage_E!J45)</f>
        <v/>
      </c>
      <c r="K45" s="142" t="str">
        <f>IF(Anlage_E!L45="","",Anlage_E!L45)</f>
        <v/>
      </c>
      <c r="L45" s="142" t="str">
        <f>IF(Anlage_E!M45="","",Anlage_E!M45)</f>
        <v/>
      </c>
      <c r="M45" s="142" t="str">
        <f>IF(Anlage_E!N45="","",Anlage_E!N45)</f>
        <v/>
      </c>
      <c r="N45" s="142" t="str">
        <f>IF(Anlage_E!O45="","",Anlage_E!O45)</f>
        <v/>
      </c>
      <c r="O45" s="142" t="str">
        <f>IF(Anlage_E!P45="","",Anlage_E!P45)</f>
        <v/>
      </c>
      <c r="P45" s="143" t="str">
        <f t="shared" si="0"/>
        <v/>
      </c>
      <c r="Q45" s="143" t="str">
        <f t="shared" si="1"/>
        <v/>
      </c>
      <c r="R45" s="339"/>
      <c r="S45" s="340"/>
      <c r="T45" s="340"/>
      <c r="U45" s="338"/>
      <c r="V45" s="341"/>
      <c r="W45" s="122"/>
      <c r="X45" s="342"/>
      <c r="Y45" s="343" t="str">
        <f t="shared" si="2"/>
        <v>0</v>
      </c>
      <c r="Z45" s="480"/>
      <c r="AK45" s="138"/>
      <c r="AL45" s="138"/>
      <c r="AM45" s="138"/>
      <c r="AN45" s="138"/>
      <c r="AO45" s="138"/>
      <c r="AP45" s="138"/>
      <c r="AQ45" s="138"/>
      <c r="AR45" s="138"/>
    </row>
    <row r="46" spans="1:44" x14ac:dyDescent="0.3">
      <c r="A46" s="147"/>
      <c r="B46" s="141">
        <v>37</v>
      </c>
      <c r="C46" s="142" t="str">
        <f>IF(Anlage_E!C46="","",Anlage_E!C46)</f>
        <v/>
      </c>
      <c r="D46" s="142" t="str">
        <f>IF(Anlage_E!F46="","",Anlage_E!F46)</f>
        <v/>
      </c>
      <c r="E46" s="142" t="str">
        <f>IF(Anlage_E!K46="","",Anlage_E!K46)</f>
        <v/>
      </c>
      <c r="F46" s="142" t="str">
        <f>IF(Anlage_E!D46="","",Anlage_E!D46)</f>
        <v/>
      </c>
      <c r="G46" s="142" t="str">
        <f>IF(Anlage_E!G46="","",Anlage_E!G46)</f>
        <v/>
      </c>
      <c r="H46" s="374" t="str">
        <f>IF(Anlage_E!H46="","",Anlage_E!H46)</f>
        <v/>
      </c>
      <c r="I46" s="142" t="str">
        <f>IF(Anlage_E!I46="","",Anlage_E!I46)</f>
        <v/>
      </c>
      <c r="J46" s="142" t="str">
        <f>IF(Anlage_E!J46="","",Anlage_E!J46)</f>
        <v/>
      </c>
      <c r="K46" s="142" t="str">
        <f>IF(Anlage_E!L46="","",Anlage_E!L46)</f>
        <v/>
      </c>
      <c r="L46" s="142" t="str">
        <f>IF(Anlage_E!M46="","",Anlage_E!M46)</f>
        <v/>
      </c>
      <c r="M46" s="142" t="str">
        <f>IF(Anlage_E!N46="","",Anlage_E!N46)</f>
        <v/>
      </c>
      <c r="N46" s="142" t="str">
        <f>IF(Anlage_E!O46="","",Anlage_E!O46)</f>
        <v/>
      </c>
      <c r="O46" s="142" t="str">
        <f>IF(Anlage_E!P46="","",Anlage_E!P46)</f>
        <v/>
      </c>
      <c r="P46" s="143" t="str">
        <f t="shared" si="0"/>
        <v/>
      </c>
      <c r="Q46" s="143" t="str">
        <f t="shared" si="1"/>
        <v/>
      </c>
      <c r="R46" s="339"/>
      <c r="S46" s="340"/>
      <c r="T46" s="340"/>
      <c r="U46" s="338"/>
      <c r="V46" s="341"/>
      <c r="W46" s="122"/>
      <c r="X46" s="342"/>
      <c r="Y46" s="343" t="str">
        <f t="shared" si="2"/>
        <v>0</v>
      </c>
      <c r="Z46" s="480"/>
      <c r="AK46" s="138"/>
      <c r="AL46" s="138"/>
      <c r="AM46" s="138"/>
      <c r="AN46" s="138"/>
      <c r="AO46" s="138"/>
      <c r="AP46" s="138"/>
      <c r="AQ46" s="138"/>
      <c r="AR46" s="138"/>
    </row>
    <row r="47" spans="1:44" x14ac:dyDescent="0.3">
      <c r="A47" s="147"/>
      <c r="B47" s="146">
        <v>38</v>
      </c>
      <c r="C47" s="142" t="str">
        <f>IF(Anlage_E!C47="","",Anlage_E!C47)</f>
        <v/>
      </c>
      <c r="D47" s="142" t="str">
        <f>IF(Anlage_E!F47="","",Anlage_E!F47)</f>
        <v/>
      </c>
      <c r="E47" s="142" t="str">
        <f>IF(Anlage_E!K47="","",Anlage_E!K47)</f>
        <v/>
      </c>
      <c r="F47" s="142" t="str">
        <f>IF(Anlage_E!D47="","",Anlage_E!D47)</f>
        <v/>
      </c>
      <c r="G47" s="142" t="str">
        <f>IF(Anlage_E!G47="","",Anlage_E!G47)</f>
        <v/>
      </c>
      <c r="H47" s="374" t="str">
        <f>IF(Anlage_E!H47="","",Anlage_E!H47)</f>
        <v/>
      </c>
      <c r="I47" s="142" t="str">
        <f>IF(Anlage_E!I47="","",Anlage_E!I47)</f>
        <v/>
      </c>
      <c r="J47" s="142" t="str">
        <f>IF(Anlage_E!J47="","",Anlage_E!J47)</f>
        <v/>
      </c>
      <c r="K47" s="142" t="str">
        <f>IF(Anlage_E!L47="","",Anlage_E!L47)</f>
        <v/>
      </c>
      <c r="L47" s="142" t="str">
        <f>IF(Anlage_E!M47="","",Anlage_E!M47)</f>
        <v/>
      </c>
      <c r="M47" s="142" t="str">
        <f>IF(Anlage_E!N47="","",Anlage_E!N47)</f>
        <v/>
      </c>
      <c r="N47" s="142" t="str">
        <f>IF(Anlage_E!O47="","",Anlage_E!O47)</f>
        <v/>
      </c>
      <c r="O47" s="142" t="str">
        <f>IF(Anlage_E!P47="","",Anlage_E!P47)</f>
        <v/>
      </c>
      <c r="P47" s="143" t="str">
        <f t="shared" si="0"/>
        <v/>
      </c>
      <c r="Q47" s="143" t="str">
        <f t="shared" si="1"/>
        <v/>
      </c>
      <c r="R47" s="339"/>
      <c r="S47" s="340"/>
      <c r="T47" s="340"/>
      <c r="U47" s="338"/>
      <c r="V47" s="341"/>
      <c r="W47" s="122"/>
      <c r="X47" s="342"/>
      <c r="Y47" s="343" t="str">
        <f t="shared" si="2"/>
        <v>0</v>
      </c>
      <c r="Z47" s="480"/>
      <c r="AK47" s="138"/>
      <c r="AL47" s="138"/>
      <c r="AM47" s="138"/>
      <c r="AN47" s="138"/>
      <c r="AO47" s="138"/>
      <c r="AP47" s="138"/>
      <c r="AQ47" s="138"/>
      <c r="AR47" s="138"/>
    </row>
    <row r="48" spans="1:44" x14ac:dyDescent="0.3">
      <c r="A48" s="147"/>
      <c r="B48" s="146">
        <v>39</v>
      </c>
      <c r="C48" s="142" t="str">
        <f>IF(Anlage_E!C48="","",Anlage_E!C48)</f>
        <v/>
      </c>
      <c r="D48" s="142" t="str">
        <f>IF(Anlage_E!F48="","",Anlage_E!F48)</f>
        <v/>
      </c>
      <c r="E48" s="142" t="str">
        <f>IF(Anlage_E!K48="","",Anlage_E!K48)</f>
        <v/>
      </c>
      <c r="F48" s="142" t="str">
        <f>IF(Anlage_E!D48="","",Anlage_E!D48)</f>
        <v/>
      </c>
      <c r="G48" s="142" t="str">
        <f>IF(Anlage_E!G48="","",Anlage_E!G48)</f>
        <v/>
      </c>
      <c r="H48" s="374" t="str">
        <f>IF(Anlage_E!H48="","",Anlage_E!H48)</f>
        <v/>
      </c>
      <c r="I48" s="142" t="str">
        <f>IF(Anlage_E!I48="","",Anlage_E!I48)</f>
        <v/>
      </c>
      <c r="J48" s="142" t="str">
        <f>IF(Anlage_E!J48="","",Anlage_E!J48)</f>
        <v/>
      </c>
      <c r="K48" s="142" t="str">
        <f>IF(Anlage_E!L48="","",Anlage_E!L48)</f>
        <v/>
      </c>
      <c r="L48" s="142" t="str">
        <f>IF(Anlage_E!M48="","",Anlage_E!M48)</f>
        <v/>
      </c>
      <c r="M48" s="142" t="str">
        <f>IF(Anlage_E!N48="","",Anlage_E!N48)</f>
        <v/>
      </c>
      <c r="N48" s="142" t="str">
        <f>IF(Anlage_E!O48="","",Anlage_E!O48)</f>
        <v/>
      </c>
      <c r="O48" s="142" t="str">
        <f>IF(Anlage_E!P48="","",Anlage_E!P48)</f>
        <v/>
      </c>
      <c r="P48" s="143" t="str">
        <f t="shared" si="0"/>
        <v/>
      </c>
      <c r="Q48" s="143" t="str">
        <f t="shared" si="1"/>
        <v/>
      </c>
      <c r="R48" s="339"/>
      <c r="S48" s="340"/>
      <c r="T48" s="340"/>
      <c r="U48" s="338"/>
      <c r="V48" s="341"/>
      <c r="W48" s="122"/>
      <c r="X48" s="342"/>
      <c r="Y48" s="343" t="str">
        <f t="shared" si="2"/>
        <v>0</v>
      </c>
      <c r="Z48" s="480"/>
      <c r="AK48" s="138"/>
      <c r="AL48" s="138"/>
      <c r="AM48" s="138"/>
      <c r="AN48" s="138"/>
      <c r="AO48" s="138"/>
      <c r="AP48" s="138"/>
      <c r="AQ48" s="138"/>
      <c r="AR48" s="138"/>
    </row>
    <row r="49" spans="1:44" x14ac:dyDescent="0.3">
      <c r="A49" s="147"/>
      <c r="B49" s="141">
        <v>40</v>
      </c>
      <c r="C49" s="142" t="str">
        <f>IF(Anlage_E!C49="","",Anlage_E!C49)</f>
        <v/>
      </c>
      <c r="D49" s="142" t="str">
        <f>IF(Anlage_E!F49="","",Anlage_E!F49)</f>
        <v/>
      </c>
      <c r="E49" s="142" t="str">
        <f>IF(Anlage_E!K49="","",Anlage_E!K49)</f>
        <v/>
      </c>
      <c r="F49" s="142" t="str">
        <f>IF(Anlage_E!D49="","",Anlage_E!D49)</f>
        <v/>
      </c>
      <c r="G49" s="142" t="str">
        <f>IF(Anlage_E!G49="","",Anlage_E!G49)</f>
        <v/>
      </c>
      <c r="H49" s="374" t="str">
        <f>IF(Anlage_E!H49="","",Anlage_E!H49)</f>
        <v/>
      </c>
      <c r="I49" s="142" t="str">
        <f>IF(Anlage_E!I49="","",Anlage_E!I49)</f>
        <v/>
      </c>
      <c r="J49" s="142" t="str">
        <f>IF(Anlage_E!J49="","",Anlage_E!J49)</f>
        <v/>
      </c>
      <c r="K49" s="142" t="str">
        <f>IF(Anlage_E!L49="","",Anlage_E!L49)</f>
        <v/>
      </c>
      <c r="L49" s="142" t="str">
        <f>IF(Anlage_E!M49="","",Anlage_E!M49)</f>
        <v/>
      </c>
      <c r="M49" s="142" t="str">
        <f>IF(Anlage_E!N49="","",Anlage_E!N49)</f>
        <v/>
      </c>
      <c r="N49" s="142" t="str">
        <f>IF(Anlage_E!O49="","",Anlage_E!O49)</f>
        <v/>
      </c>
      <c r="O49" s="142" t="str">
        <f>IF(Anlage_E!P49="","",Anlage_E!P49)</f>
        <v/>
      </c>
      <c r="P49" s="143" t="str">
        <f t="shared" si="0"/>
        <v/>
      </c>
      <c r="Q49" s="143" t="str">
        <f t="shared" si="1"/>
        <v/>
      </c>
      <c r="R49" s="339"/>
      <c r="S49" s="340"/>
      <c r="T49" s="340"/>
      <c r="U49" s="338"/>
      <c r="V49" s="341"/>
      <c r="W49" s="122"/>
      <c r="X49" s="342"/>
      <c r="Y49" s="343" t="str">
        <f t="shared" si="2"/>
        <v>0</v>
      </c>
      <c r="Z49" s="480"/>
      <c r="AK49" s="138"/>
      <c r="AL49" s="138"/>
      <c r="AM49" s="138"/>
      <c r="AN49" s="138"/>
      <c r="AO49" s="138"/>
      <c r="AP49" s="138"/>
      <c r="AQ49" s="138"/>
      <c r="AR49" s="138"/>
    </row>
    <row r="50" spans="1:44" x14ac:dyDescent="0.3">
      <c r="A50" s="147"/>
      <c r="B50" s="146">
        <v>41</v>
      </c>
      <c r="C50" s="142" t="str">
        <f>IF(Anlage_E!C50="","",Anlage_E!C50)</f>
        <v/>
      </c>
      <c r="D50" s="142" t="str">
        <f>IF(Anlage_E!F50="","",Anlage_E!F50)</f>
        <v/>
      </c>
      <c r="E50" s="142" t="str">
        <f>IF(Anlage_E!K50="","",Anlage_E!K50)</f>
        <v/>
      </c>
      <c r="F50" s="142" t="str">
        <f>IF(Anlage_E!D50="","",Anlage_E!D50)</f>
        <v/>
      </c>
      <c r="G50" s="142" t="str">
        <f>IF(Anlage_E!G50="","",Anlage_E!G50)</f>
        <v/>
      </c>
      <c r="H50" s="374" t="str">
        <f>IF(Anlage_E!H50="","",Anlage_E!H50)</f>
        <v/>
      </c>
      <c r="I50" s="142" t="str">
        <f>IF(Anlage_E!I50="","",Anlage_E!I50)</f>
        <v/>
      </c>
      <c r="J50" s="142" t="str">
        <f>IF(Anlage_E!J50="","",Anlage_E!J50)</f>
        <v/>
      </c>
      <c r="K50" s="142" t="str">
        <f>IF(Anlage_E!L50="","",Anlage_E!L50)</f>
        <v/>
      </c>
      <c r="L50" s="142" t="str">
        <f>IF(Anlage_E!M50="","",Anlage_E!M50)</f>
        <v/>
      </c>
      <c r="M50" s="142" t="str">
        <f>IF(Anlage_E!N50="","",Anlage_E!N50)</f>
        <v/>
      </c>
      <c r="N50" s="142" t="str">
        <f>IF(Anlage_E!O50="","",Anlage_E!O50)</f>
        <v/>
      </c>
      <c r="O50" s="142" t="str">
        <f>IF(Anlage_E!P50="","",Anlage_E!P50)</f>
        <v/>
      </c>
      <c r="P50" s="143" t="str">
        <f t="shared" si="0"/>
        <v/>
      </c>
      <c r="Q50" s="143" t="str">
        <f t="shared" si="1"/>
        <v/>
      </c>
      <c r="R50" s="339"/>
      <c r="S50" s="340"/>
      <c r="T50" s="340"/>
      <c r="U50" s="338"/>
      <c r="V50" s="341"/>
      <c r="W50" s="122"/>
      <c r="X50" s="342"/>
      <c r="Y50" s="343" t="str">
        <f t="shared" si="2"/>
        <v>0</v>
      </c>
      <c r="Z50" s="480"/>
      <c r="AK50" s="138"/>
      <c r="AL50" s="138"/>
      <c r="AM50" s="138"/>
      <c r="AN50" s="138"/>
      <c r="AO50" s="138"/>
      <c r="AP50" s="138"/>
      <c r="AQ50" s="138"/>
      <c r="AR50" s="138"/>
    </row>
    <row r="51" spans="1:44" x14ac:dyDescent="0.3">
      <c r="A51" s="147"/>
      <c r="B51" s="146">
        <v>42</v>
      </c>
      <c r="C51" s="142" t="str">
        <f>IF(Anlage_E!C51="","",Anlage_E!C51)</f>
        <v/>
      </c>
      <c r="D51" s="142" t="str">
        <f>IF(Anlage_E!F51="","",Anlage_E!F51)</f>
        <v/>
      </c>
      <c r="E51" s="142" t="str">
        <f>IF(Anlage_E!K51="","",Anlage_E!K51)</f>
        <v/>
      </c>
      <c r="F51" s="142" t="str">
        <f>IF(Anlage_E!D51="","",Anlage_E!D51)</f>
        <v/>
      </c>
      <c r="G51" s="142" t="str">
        <f>IF(Anlage_E!G51="","",Anlage_E!G51)</f>
        <v/>
      </c>
      <c r="H51" s="374" t="str">
        <f>IF(Anlage_E!H51="","",Anlage_E!H51)</f>
        <v/>
      </c>
      <c r="I51" s="142" t="str">
        <f>IF(Anlage_E!I51="","",Anlage_E!I51)</f>
        <v/>
      </c>
      <c r="J51" s="142" t="str">
        <f>IF(Anlage_E!J51="","",Anlage_E!J51)</f>
        <v/>
      </c>
      <c r="K51" s="142" t="str">
        <f>IF(Anlage_E!L51="","",Anlage_E!L51)</f>
        <v/>
      </c>
      <c r="L51" s="142" t="str">
        <f>IF(Anlage_E!M51="","",Anlage_E!M51)</f>
        <v/>
      </c>
      <c r="M51" s="142" t="str">
        <f>IF(Anlage_E!N51="","",Anlage_E!N51)</f>
        <v/>
      </c>
      <c r="N51" s="142" t="str">
        <f>IF(Anlage_E!O51="","",Anlage_E!O51)</f>
        <v/>
      </c>
      <c r="O51" s="142" t="str">
        <f>IF(Anlage_E!P51="","",Anlage_E!P51)</f>
        <v/>
      </c>
      <c r="P51" s="143" t="str">
        <f t="shared" si="0"/>
        <v/>
      </c>
      <c r="Q51" s="143" t="str">
        <f t="shared" si="1"/>
        <v/>
      </c>
      <c r="R51" s="339"/>
      <c r="S51" s="340"/>
      <c r="T51" s="340"/>
      <c r="U51" s="338"/>
      <c r="V51" s="341"/>
      <c r="W51" s="122"/>
      <c r="X51" s="342"/>
      <c r="Y51" s="343" t="str">
        <f t="shared" si="2"/>
        <v>0</v>
      </c>
      <c r="Z51" s="480"/>
      <c r="AK51" s="138"/>
      <c r="AL51" s="138"/>
      <c r="AM51" s="138"/>
      <c r="AN51" s="138"/>
      <c r="AO51" s="138"/>
      <c r="AP51" s="138"/>
      <c r="AQ51" s="138"/>
      <c r="AR51" s="138"/>
    </row>
    <row r="52" spans="1:44" x14ac:dyDescent="0.3">
      <c r="A52" s="147"/>
      <c r="B52" s="141">
        <v>43</v>
      </c>
      <c r="C52" s="142" t="str">
        <f>IF(Anlage_E!C52="","",Anlage_E!C52)</f>
        <v/>
      </c>
      <c r="D52" s="142" t="str">
        <f>IF(Anlage_E!F52="","",Anlage_E!F52)</f>
        <v/>
      </c>
      <c r="E52" s="142" t="str">
        <f>IF(Anlage_E!K52="","",Anlage_E!K52)</f>
        <v/>
      </c>
      <c r="F52" s="142" t="str">
        <f>IF(Anlage_E!D52="","",Anlage_E!D52)</f>
        <v/>
      </c>
      <c r="G52" s="142" t="str">
        <f>IF(Anlage_E!G52="","",Anlage_E!G52)</f>
        <v/>
      </c>
      <c r="H52" s="374" t="str">
        <f>IF(Anlage_E!H52="","",Anlage_E!H52)</f>
        <v/>
      </c>
      <c r="I52" s="142" t="str">
        <f>IF(Anlage_E!I52="","",Anlage_E!I52)</f>
        <v/>
      </c>
      <c r="J52" s="142" t="str">
        <f>IF(Anlage_E!J52="","",Anlage_E!J52)</f>
        <v/>
      </c>
      <c r="K52" s="142" t="str">
        <f>IF(Anlage_E!L52="","",Anlage_E!L52)</f>
        <v/>
      </c>
      <c r="L52" s="142" t="str">
        <f>IF(Anlage_E!M52="","",Anlage_E!M52)</f>
        <v/>
      </c>
      <c r="M52" s="142" t="str">
        <f>IF(Anlage_E!N52="","",Anlage_E!N52)</f>
        <v/>
      </c>
      <c r="N52" s="142" t="str">
        <f>IF(Anlage_E!O52="","",Anlage_E!O52)</f>
        <v/>
      </c>
      <c r="O52" s="142" t="str">
        <f>IF(Anlage_E!P52="","",Anlage_E!P52)</f>
        <v/>
      </c>
      <c r="P52" s="143" t="str">
        <f t="shared" si="0"/>
        <v/>
      </c>
      <c r="Q52" s="143" t="str">
        <f t="shared" si="1"/>
        <v/>
      </c>
      <c r="R52" s="339"/>
      <c r="S52" s="340"/>
      <c r="T52" s="340"/>
      <c r="U52" s="338"/>
      <c r="V52" s="341"/>
      <c r="W52" s="122"/>
      <c r="X52" s="342"/>
      <c r="Y52" s="343" t="str">
        <f t="shared" si="2"/>
        <v>0</v>
      </c>
      <c r="Z52" s="480"/>
      <c r="AK52" s="138"/>
      <c r="AL52" s="138"/>
      <c r="AM52" s="138"/>
      <c r="AN52" s="138"/>
      <c r="AO52" s="138"/>
      <c r="AP52" s="138"/>
      <c r="AQ52" s="138"/>
      <c r="AR52" s="138"/>
    </row>
    <row r="53" spans="1:44" x14ac:dyDescent="0.3">
      <c r="A53" s="147"/>
      <c r="B53" s="146">
        <v>44</v>
      </c>
      <c r="C53" s="142" t="str">
        <f>IF(Anlage_E!C53="","",Anlage_E!C53)</f>
        <v/>
      </c>
      <c r="D53" s="142" t="str">
        <f>IF(Anlage_E!F53="","",Anlage_E!F53)</f>
        <v/>
      </c>
      <c r="E53" s="142" t="str">
        <f>IF(Anlage_E!K53="","",Anlage_E!K53)</f>
        <v/>
      </c>
      <c r="F53" s="142" t="str">
        <f>IF(Anlage_E!D53="","",Anlage_E!D53)</f>
        <v/>
      </c>
      <c r="G53" s="142" t="str">
        <f>IF(Anlage_E!G53="","",Anlage_E!G53)</f>
        <v/>
      </c>
      <c r="H53" s="374" t="str">
        <f>IF(Anlage_E!H53="","",Anlage_E!H53)</f>
        <v/>
      </c>
      <c r="I53" s="142" t="str">
        <f>IF(Anlage_E!I53="","",Anlage_E!I53)</f>
        <v/>
      </c>
      <c r="J53" s="142" t="str">
        <f>IF(Anlage_E!J53="","",Anlage_E!J53)</f>
        <v/>
      </c>
      <c r="K53" s="142" t="str">
        <f>IF(Anlage_E!L53="","",Anlage_E!L53)</f>
        <v/>
      </c>
      <c r="L53" s="142" t="str">
        <f>IF(Anlage_E!M53="","",Anlage_E!M53)</f>
        <v/>
      </c>
      <c r="M53" s="142" t="str">
        <f>IF(Anlage_E!N53="","",Anlage_E!N53)</f>
        <v/>
      </c>
      <c r="N53" s="142" t="str">
        <f>IF(Anlage_E!O53="","",Anlage_E!O53)</f>
        <v/>
      </c>
      <c r="O53" s="142" t="str">
        <f>IF(Anlage_E!P53="","",Anlage_E!P53)</f>
        <v/>
      </c>
      <c r="P53" s="143" t="str">
        <f t="shared" si="0"/>
        <v/>
      </c>
      <c r="Q53" s="143" t="str">
        <f t="shared" si="1"/>
        <v/>
      </c>
      <c r="R53" s="339"/>
      <c r="S53" s="340"/>
      <c r="T53" s="340"/>
      <c r="U53" s="338"/>
      <c r="V53" s="341"/>
      <c r="W53" s="122"/>
      <c r="X53" s="342"/>
      <c r="Y53" s="343" t="str">
        <f t="shared" si="2"/>
        <v>0</v>
      </c>
      <c r="Z53" s="480"/>
      <c r="AK53" s="138"/>
      <c r="AL53" s="138"/>
      <c r="AM53" s="138"/>
      <c r="AN53" s="138"/>
      <c r="AO53" s="138"/>
      <c r="AP53" s="138"/>
      <c r="AQ53" s="138"/>
      <c r="AR53" s="138"/>
    </row>
    <row r="54" spans="1:44" x14ac:dyDescent="0.3">
      <c r="A54" s="147"/>
      <c r="B54" s="146">
        <v>45</v>
      </c>
      <c r="C54" s="142" t="str">
        <f>IF(Anlage_E!C54="","",Anlage_E!C54)</f>
        <v/>
      </c>
      <c r="D54" s="142" t="str">
        <f>IF(Anlage_E!F54="","",Anlage_E!F54)</f>
        <v/>
      </c>
      <c r="E54" s="142" t="str">
        <f>IF(Anlage_E!K54="","",Anlage_E!K54)</f>
        <v/>
      </c>
      <c r="F54" s="142" t="str">
        <f>IF(Anlage_E!D54="","",Anlage_E!D54)</f>
        <v/>
      </c>
      <c r="G54" s="142" t="str">
        <f>IF(Anlage_E!G54="","",Anlage_E!G54)</f>
        <v/>
      </c>
      <c r="H54" s="374" t="str">
        <f>IF(Anlage_E!H54="","",Anlage_E!H54)</f>
        <v/>
      </c>
      <c r="I54" s="142" t="str">
        <f>IF(Anlage_E!I54="","",Anlage_E!I54)</f>
        <v/>
      </c>
      <c r="J54" s="142" t="str">
        <f>IF(Anlage_E!J54="","",Anlage_E!J54)</f>
        <v/>
      </c>
      <c r="K54" s="142" t="str">
        <f>IF(Anlage_E!L54="","",Anlage_E!L54)</f>
        <v/>
      </c>
      <c r="L54" s="142" t="str">
        <f>IF(Anlage_E!M54="","",Anlage_E!M54)</f>
        <v/>
      </c>
      <c r="M54" s="142" t="str">
        <f>IF(Anlage_E!N54="","",Anlage_E!N54)</f>
        <v/>
      </c>
      <c r="N54" s="142" t="str">
        <f>IF(Anlage_E!O54="","",Anlage_E!O54)</f>
        <v/>
      </c>
      <c r="O54" s="142" t="str">
        <f>IF(Anlage_E!P54="","",Anlage_E!P54)</f>
        <v/>
      </c>
      <c r="P54" s="143" t="str">
        <f t="shared" si="0"/>
        <v/>
      </c>
      <c r="Q54" s="143" t="str">
        <f t="shared" si="1"/>
        <v/>
      </c>
      <c r="R54" s="339"/>
      <c r="S54" s="340"/>
      <c r="T54" s="340"/>
      <c r="U54" s="338"/>
      <c r="V54" s="341"/>
      <c r="W54" s="122"/>
      <c r="X54" s="342"/>
      <c r="Y54" s="343" t="str">
        <f t="shared" si="2"/>
        <v>0</v>
      </c>
      <c r="Z54" s="480"/>
      <c r="AK54" s="138"/>
      <c r="AL54" s="138"/>
      <c r="AM54" s="138"/>
      <c r="AN54" s="138"/>
      <c r="AO54" s="138"/>
      <c r="AP54" s="138"/>
      <c r="AQ54" s="138"/>
      <c r="AR54" s="138"/>
    </row>
    <row r="55" spans="1:44" x14ac:dyDescent="0.3">
      <c r="A55" s="147"/>
      <c r="B55" s="141">
        <v>46</v>
      </c>
      <c r="C55" s="142" t="str">
        <f>IF(Anlage_E!C55="","",Anlage_E!C55)</f>
        <v/>
      </c>
      <c r="D55" s="142" t="str">
        <f>IF(Anlage_E!F55="","",Anlage_E!F55)</f>
        <v/>
      </c>
      <c r="E55" s="142" t="str">
        <f>IF(Anlage_E!K55="","",Anlage_E!K55)</f>
        <v/>
      </c>
      <c r="F55" s="142" t="str">
        <f>IF(Anlage_E!D55="","",Anlage_E!D55)</f>
        <v/>
      </c>
      <c r="G55" s="142" t="str">
        <f>IF(Anlage_E!G55="","",Anlage_E!G55)</f>
        <v/>
      </c>
      <c r="H55" s="374" t="str">
        <f>IF(Anlage_E!H55="","",Anlage_E!H55)</f>
        <v/>
      </c>
      <c r="I55" s="142" t="str">
        <f>IF(Anlage_E!I55="","",Anlage_E!I55)</f>
        <v/>
      </c>
      <c r="J55" s="142" t="str">
        <f>IF(Anlage_E!J55="","",Anlage_E!J55)</f>
        <v/>
      </c>
      <c r="K55" s="142" t="str">
        <f>IF(Anlage_E!L55="","",Anlage_E!L55)</f>
        <v/>
      </c>
      <c r="L55" s="142" t="str">
        <f>IF(Anlage_E!M55="","",Anlage_E!M55)</f>
        <v/>
      </c>
      <c r="M55" s="142" t="str">
        <f>IF(Anlage_E!N55="","",Anlage_E!N55)</f>
        <v/>
      </c>
      <c r="N55" s="142" t="str">
        <f>IF(Anlage_E!O55="","",Anlage_E!O55)</f>
        <v/>
      </c>
      <c r="O55" s="142" t="str">
        <f>IF(Anlage_E!P55="","",Anlage_E!P55)</f>
        <v/>
      </c>
      <c r="P55" s="143" t="str">
        <f t="shared" si="0"/>
        <v/>
      </c>
      <c r="Q55" s="143" t="str">
        <f t="shared" si="1"/>
        <v/>
      </c>
      <c r="R55" s="339"/>
      <c r="S55" s="340"/>
      <c r="T55" s="340"/>
      <c r="U55" s="338"/>
      <c r="V55" s="341"/>
      <c r="W55" s="122"/>
      <c r="X55" s="342"/>
      <c r="Y55" s="343" t="str">
        <f t="shared" si="2"/>
        <v>0</v>
      </c>
      <c r="Z55" s="480"/>
      <c r="AK55" s="138"/>
      <c r="AL55" s="138"/>
      <c r="AM55" s="138"/>
      <c r="AN55" s="138"/>
      <c r="AO55" s="138"/>
      <c r="AP55" s="138"/>
      <c r="AQ55" s="138"/>
      <c r="AR55" s="138"/>
    </row>
    <row r="56" spans="1:44" x14ac:dyDescent="0.3">
      <c r="A56" s="147"/>
      <c r="B56" s="146">
        <v>47</v>
      </c>
      <c r="C56" s="142" t="str">
        <f>IF(Anlage_E!C56="","",Anlage_E!C56)</f>
        <v/>
      </c>
      <c r="D56" s="142" t="str">
        <f>IF(Anlage_E!F56="","",Anlage_E!F56)</f>
        <v/>
      </c>
      <c r="E56" s="142" t="str">
        <f>IF(Anlage_E!K56="","",Anlage_E!K56)</f>
        <v/>
      </c>
      <c r="F56" s="142" t="str">
        <f>IF(Anlage_E!D56="","",Anlage_E!D56)</f>
        <v/>
      </c>
      <c r="G56" s="142" t="str">
        <f>IF(Anlage_E!G56="","",Anlage_E!G56)</f>
        <v/>
      </c>
      <c r="H56" s="374" t="str">
        <f>IF(Anlage_E!H56="","",Anlage_E!H56)</f>
        <v/>
      </c>
      <c r="I56" s="142" t="str">
        <f>IF(Anlage_E!I56="","",Anlage_E!I56)</f>
        <v/>
      </c>
      <c r="J56" s="142" t="str">
        <f>IF(Anlage_E!J56="","",Anlage_E!J56)</f>
        <v/>
      </c>
      <c r="K56" s="142" t="str">
        <f>IF(Anlage_E!L56="","",Anlage_E!L56)</f>
        <v/>
      </c>
      <c r="L56" s="142" t="str">
        <f>IF(Anlage_E!M56="","",Anlage_E!M56)</f>
        <v/>
      </c>
      <c r="M56" s="142" t="str">
        <f>IF(Anlage_E!N56="","",Anlage_E!N56)</f>
        <v/>
      </c>
      <c r="N56" s="142" t="str">
        <f>IF(Anlage_E!O56="","",Anlage_E!O56)</f>
        <v/>
      </c>
      <c r="O56" s="142" t="str">
        <f>IF(Anlage_E!P56="","",Anlage_E!P56)</f>
        <v/>
      </c>
      <c r="P56" s="143" t="str">
        <f t="shared" si="0"/>
        <v/>
      </c>
      <c r="Q56" s="143" t="str">
        <f t="shared" si="1"/>
        <v/>
      </c>
      <c r="R56" s="339"/>
      <c r="S56" s="340"/>
      <c r="T56" s="340"/>
      <c r="U56" s="338"/>
      <c r="V56" s="341"/>
      <c r="W56" s="122"/>
      <c r="X56" s="342"/>
      <c r="Y56" s="343" t="str">
        <f t="shared" si="2"/>
        <v>0</v>
      </c>
      <c r="Z56" s="480"/>
      <c r="AK56" s="138"/>
      <c r="AL56" s="138"/>
      <c r="AM56" s="138"/>
      <c r="AN56" s="138"/>
      <c r="AO56" s="138"/>
      <c r="AP56" s="138"/>
      <c r="AQ56" s="138"/>
      <c r="AR56" s="138"/>
    </row>
    <row r="57" spans="1:44" x14ac:dyDescent="0.3">
      <c r="A57" s="147"/>
      <c r="B57" s="146">
        <v>48</v>
      </c>
      <c r="C57" s="142" t="str">
        <f>IF(Anlage_E!C57="","",Anlage_E!C57)</f>
        <v/>
      </c>
      <c r="D57" s="142" t="str">
        <f>IF(Anlage_E!F57="","",Anlage_E!F57)</f>
        <v/>
      </c>
      <c r="E57" s="142" t="str">
        <f>IF(Anlage_E!K57="","",Anlage_E!K57)</f>
        <v/>
      </c>
      <c r="F57" s="142" t="str">
        <f>IF(Anlage_E!D57="","",Anlage_E!D57)</f>
        <v/>
      </c>
      <c r="G57" s="142" t="str">
        <f>IF(Anlage_E!G57="","",Anlage_E!G57)</f>
        <v/>
      </c>
      <c r="H57" s="374" t="str">
        <f>IF(Anlage_E!H57="","",Anlage_E!H57)</f>
        <v/>
      </c>
      <c r="I57" s="142" t="str">
        <f>IF(Anlage_E!I57="","",Anlage_E!I57)</f>
        <v/>
      </c>
      <c r="J57" s="142" t="str">
        <f>IF(Anlage_E!J57="","",Anlage_E!J57)</f>
        <v/>
      </c>
      <c r="K57" s="142" t="str">
        <f>IF(Anlage_E!L57="","",Anlage_E!L57)</f>
        <v/>
      </c>
      <c r="L57" s="142" t="str">
        <f>IF(Anlage_E!M57="","",Anlage_E!M57)</f>
        <v/>
      </c>
      <c r="M57" s="142" t="str">
        <f>IF(Anlage_E!N57="","",Anlage_E!N57)</f>
        <v/>
      </c>
      <c r="N57" s="142" t="str">
        <f>IF(Anlage_E!O57="","",Anlage_E!O57)</f>
        <v/>
      </c>
      <c r="O57" s="142" t="str">
        <f>IF(Anlage_E!P57="","",Anlage_E!P57)</f>
        <v/>
      </c>
      <c r="P57" s="143" t="str">
        <f t="shared" si="0"/>
        <v/>
      </c>
      <c r="Q57" s="143" t="str">
        <f t="shared" si="1"/>
        <v/>
      </c>
      <c r="R57" s="339"/>
      <c r="S57" s="340"/>
      <c r="T57" s="340"/>
      <c r="U57" s="338"/>
      <c r="V57" s="341"/>
      <c r="W57" s="122"/>
      <c r="X57" s="342"/>
      <c r="Y57" s="343" t="str">
        <f t="shared" si="2"/>
        <v>0</v>
      </c>
      <c r="Z57" s="480"/>
      <c r="AK57" s="138"/>
      <c r="AL57" s="138"/>
      <c r="AM57" s="138"/>
      <c r="AN57" s="138"/>
      <c r="AO57" s="138"/>
      <c r="AP57" s="138"/>
      <c r="AQ57" s="138"/>
      <c r="AR57" s="138"/>
    </row>
    <row r="58" spans="1:44" x14ac:dyDescent="0.3">
      <c r="A58" s="147"/>
      <c r="B58" s="141">
        <v>49</v>
      </c>
      <c r="C58" s="142" t="str">
        <f>IF(Anlage_E!C58="","",Anlage_E!C58)</f>
        <v/>
      </c>
      <c r="D58" s="142" t="str">
        <f>IF(Anlage_E!F58="","",Anlage_E!F58)</f>
        <v/>
      </c>
      <c r="E58" s="142" t="str">
        <f>IF(Anlage_E!K58="","",Anlage_E!K58)</f>
        <v/>
      </c>
      <c r="F58" s="142" t="str">
        <f>IF(Anlage_E!D58="","",Anlage_E!D58)</f>
        <v/>
      </c>
      <c r="G58" s="142" t="str">
        <f>IF(Anlage_E!G58="","",Anlage_E!G58)</f>
        <v/>
      </c>
      <c r="H58" s="374" t="str">
        <f>IF(Anlage_E!H58="","",Anlage_E!H58)</f>
        <v/>
      </c>
      <c r="I58" s="142" t="str">
        <f>IF(Anlage_E!I58="","",Anlage_E!I58)</f>
        <v/>
      </c>
      <c r="J58" s="142" t="str">
        <f>IF(Anlage_E!J58="","",Anlage_E!J58)</f>
        <v/>
      </c>
      <c r="K58" s="142" t="str">
        <f>IF(Anlage_E!L58="","",Anlage_E!L58)</f>
        <v/>
      </c>
      <c r="L58" s="142" t="str">
        <f>IF(Anlage_E!M58="","",Anlage_E!M58)</f>
        <v/>
      </c>
      <c r="M58" s="142" t="str">
        <f>IF(Anlage_E!N58="","",Anlage_E!N58)</f>
        <v/>
      </c>
      <c r="N58" s="142" t="str">
        <f>IF(Anlage_E!O58="","",Anlage_E!O58)</f>
        <v/>
      </c>
      <c r="O58" s="142" t="str">
        <f>IF(Anlage_E!P58="","",Anlage_E!P58)</f>
        <v/>
      </c>
      <c r="P58" s="143" t="str">
        <f t="shared" si="0"/>
        <v/>
      </c>
      <c r="Q58" s="143" t="str">
        <f t="shared" si="1"/>
        <v/>
      </c>
      <c r="R58" s="339"/>
      <c r="S58" s="340"/>
      <c r="T58" s="340"/>
      <c r="U58" s="338"/>
      <c r="V58" s="341"/>
      <c r="W58" s="122"/>
      <c r="X58" s="342"/>
      <c r="Y58" s="343" t="str">
        <f t="shared" si="2"/>
        <v>0</v>
      </c>
      <c r="Z58" s="480"/>
      <c r="AK58" s="138"/>
      <c r="AL58" s="138"/>
      <c r="AM58" s="138"/>
      <c r="AN58" s="138"/>
      <c r="AO58" s="138"/>
      <c r="AP58" s="138"/>
      <c r="AQ58" s="138"/>
      <c r="AR58" s="138"/>
    </row>
    <row r="59" spans="1:44" x14ac:dyDescent="0.3">
      <c r="A59" s="147"/>
      <c r="B59" s="146">
        <v>50</v>
      </c>
      <c r="C59" s="142" t="str">
        <f>IF(Anlage_E!C59="","",Anlage_E!C59)</f>
        <v/>
      </c>
      <c r="D59" s="142" t="str">
        <f>IF(Anlage_E!F59="","",Anlage_E!F59)</f>
        <v/>
      </c>
      <c r="E59" s="142" t="str">
        <f>IF(Anlage_E!K59="","",Anlage_E!K59)</f>
        <v/>
      </c>
      <c r="F59" s="142" t="str">
        <f>IF(Anlage_E!D59="","",Anlage_E!D59)</f>
        <v/>
      </c>
      <c r="G59" s="142" t="str">
        <f>IF(Anlage_E!G59="","",Anlage_E!G59)</f>
        <v/>
      </c>
      <c r="H59" s="374" t="str">
        <f>IF(Anlage_E!H59="","",Anlage_E!H59)</f>
        <v/>
      </c>
      <c r="I59" s="142" t="str">
        <f>IF(Anlage_E!I59="","",Anlage_E!I59)</f>
        <v/>
      </c>
      <c r="J59" s="142" t="str">
        <f>IF(Anlage_E!J59="","",Anlage_E!J59)</f>
        <v/>
      </c>
      <c r="K59" s="142" t="str">
        <f>IF(Anlage_E!L59="","",Anlage_E!L59)</f>
        <v/>
      </c>
      <c r="L59" s="142" t="str">
        <f>IF(Anlage_E!M59="","",Anlage_E!M59)</f>
        <v/>
      </c>
      <c r="M59" s="142" t="str">
        <f>IF(Anlage_E!N59="","",Anlage_E!N59)</f>
        <v/>
      </c>
      <c r="N59" s="142" t="str">
        <f>IF(Anlage_E!O59="","",Anlage_E!O59)</f>
        <v/>
      </c>
      <c r="O59" s="142" t="str">
        <f>IF(Anlage_E!P59="","",Anlage_E!P59)</f>
        <v/>
      </c>
      <c r="P59" s="143" t="str">
        <f t="shared" si="0"/>
        <v/>
      </c>
      <c r="Q59" s="143" t="str">
        <f t="shared" si="1"/>
        <v/>
      </c>
      <c r="R59" s="339"/>
      <c r="S59" s="340"/>
      <c r="T59" s="340"/>
      <c r="U59" s="338"/>
      <c r="V59" s="341"/>
      <c r="W59" s="122"/>
      <c r="X59" s="342"/>
      <c r="Y59" s="343" t="str">
        <f t="shared" si="2"/>
        <v>0</v>
      </c>
      <c r="Z59" s="480"/>
      <c r="AK59" s="138"/>
      <c r="AL59" s="138"/>
      <c r="AM59" s="138"/>
      <c r="AN59" s="138"/>
      <c r="AO59" s="138"/>
      <c r="AP59" s="138"/>
      <c r="AQ59" s="138"/>
      <c r="AR59" s="138"/>
    </row>
    <row r="60" spans="1:44" x14ac:dyDescent="0.3">
      <c r="A60" s="147"/>
      <c r="B60" s="146">
        <v>51</v>
      </c>
      <c r="C60" s="142" t="str">
        <f>IF(Anlage_E!C60="","",Anlage_E!C60)</f>
        <v/>
      </c>
      <c r="D60" s="142" t="str">
        <f>IF(Anlage_E!F60="","",Anlage_E!F60)</f>
        <v/>
      </c>
      <c r="E60" s="142" t="str">
        <f>IF(Anlage_E!K60="","",Anlage_E!K60)</f>
        <v/>
      </c>
      <c r="F60" s="142" t="str">
        <f>IF(Anlage_E!D60="","",Anlage_E!D60)</f>
        <v/>
      </c>
      <c r="G60" s="142" t="str">
        <f>IF(Anlage_E!G60="","",Anlage_E!G60)</f>
        <v/>
      </c>
      <c r="H60" s="374" t="str">
        <f>IF(Anlage_E!H60="","",Anlage_E!H60)</f>
        <v/>
      </c>
      <c r="I60" s="142" t="str">
        <f>IF(Anlage_E!I60="","",Anlage_E!I60)</f>
        <v/>
      </c>
      <c r="J60" s="142" t="str">
        <f>IF(Anlage_E!J60="","",Anlage_E!J60)</f>
        <v/>
      </c>
      <c r="K60" s="142" t="str">
        <f>IF(Anlage_E!L60="","",Anlage_E!L60)</f>
        <v/>
      </c>
      <c r="L60" s="142" t="str">
        <f>IF(Anlage_E!M60="","",Anlage_E!M60)</f>
        <v/>
      </c>
      <c r="M60" s="142" t="str">
        <f>IF(Anlage_E!N60="","",Anlage_E!N60)</f>
        <v/>
      </c>
      <c r="N60" s="142" t="str">
        <f>IF(Anlage_E!O60="","",Anlage_E!O60)</f>
        <v/>
      </c>
      <c r="O60" s="142" t="str">
        <f>IF(Anlage_E!P60="","",Anlage_E!P60)</f>
        <v/>
      </c>
      <c r="P60" s="143" t="str">
        <f t="shared" si="0"/>
        <v/>
      </c>
      <c r="Q60" s="143" t="str">
        <f t="shared" si="1"/>
        <v/>
      </c>
      <c r="R60" s="339"/>
      <c r="S60" s="340"/>
      <c r="T60" s="340"/>
      <c r="U60" s="338"/>
      <c r="V60" s="341"/>
      <c r="W60" s="122"/>
      <c r="X60" s="342"/>
      <c r="Y60" s="343" t="str">
        <f t="shared" si="2"/>
        <v>0</v>
      </c>
      <c r="Z60" s="480"/>
      <c r="AK60" s="138"/>
      <c r="AL60" s="138"/>
      <c r="AM60" s="138"/>
      <c r="AN60" s="138"/>
      <c r="AO60" s="138"/>
      <c r="AP60" s="138"/>
      <c r="AQ60" s="138"/>
      <c r="AR60" s="138"/>
    </row>
    <row r="61" spans="1:44" x14ac:dyDescent="0.3">
      <c r="A61" s="147"/>
      <c r="B61" s="141">
        <v>52</v>
      </c>
      <c r="C61" s="142" t="str">
        <f>IF(Anlage_E!C61="","",Anlage_E!C61)</f>
        <v/>
      </c>
      <c r="D61" s="142" t="str">
        <f>IF(Anlage_E!F61="","",Anlage_E!F61)</f>
        <v/>
      </c>
      <c r="E61" s="142" t="str">
        <f>IF(Anlage_E!K61="","",Anlage_E!K61)</f>
        <v/>
      </c>
      <c r="F61" s="142" t="str">
        <f>IF(Anlage_E!D61="","",Anlage_E!D61)</f>
        <v/>
      </c>
      <c r="G61" s="142" t="str">
        <f>IF(Anlage_E!G61="","",Anlage_E!G61)</f>
        <v/>
      </c>
      <c r="H61" s="374" t="str">
        <f>IF(Anlage_E!H61="","",Anlage_E!H61)</f>
        <v/>
      </c>
      <c r="I61" s="142" t="str">
        <f>IF(Anlage_E!I61="","",Anlage_E!I61)</f>
        <v/>
      </c>
      <c r="J61" s="142" t="str">
        <f>IF(Anlage_E!J61="","",Anlage_E!J61)</f>
        <v/>
      </c>
      <c r="K61" s="142" t="str">
        <f>IF(Anlage_E!L61="","",Anlage_E!L61)</f>
        <v/>
      </c>
      <c r="L61" s="142" t="str">
        <f>IF(Anlage_E!M61="","",Anlage_E!M61)</f>
        <v/>
      </c>
      <c r="M61" s="142" t="str">
        <f>IF(Anlage_E!N61="","",Anlage_E!N61)</f>
        <v/>
      </c>
      <c r="N61" s="142" t="str">
        <f>IF(Anlage_E!O61="","",Anlage_E!O61)</f>
        <v/>
      </c>
      <c r="O61" s="142" t="str">
        <f>IF(Anlage_E!P61="","",Anlage_E!P61)</f>
        <v/>
      </c>
      <c r="P61" s="143" t="str">
        <f t="shared" si="0"/>
        <v/>
      </c>
      <c r="Q61" s="143" t="str">
        <f t="shared" si="1"/>
        <v/>
      </c>
      <c r="R61" s="339"/>
      <c r="S61" s="340"/>
      <c r="T61" s="340"/>
      <c r="U61" s="338"/>
      <c r="V61" s="341"/>
      <c r="W61" s="122"/>
      <c r="X61" s="342"/>
      <c r="Y61" s="343" t="str">
        <f t="shared" si="2"/>
        <v>0</v>
      </c>
      <c r="Z61" s="480"/>
      <c r="AK61" s="138"/>
      <c r="AL61" s="138"/>
      <c r="AM61" s="138"/>
      <c r="AN61" s="138"/>
      <c r="AO61" s="138"/>
      <c r="AP61" s="138"/>
      <c r="AQ61" s="138"/>
      <c r="AR61" s="138"/>
    </row>
    <row r="62" spans="1:44" x14ac:dyDescent="0.3">
      <c r="A62" s="147"/>
      <c r="B62" s="146">
        <v>53</v>
      </c>
      <c r="C62" s="142" t="str">
        <f>IF(Anlage_E!C62="","",Anlage_E!C62)</f>
        <v/>
      </c>
      <c r="D62" s="142" t="str">
        <f>IF(Anlage_E!F62="","",Anlage_E!F62)</f>
        <v/>
      </c>
      <c r="E62" s="142" t="str">
        <f>IF(Anlage_E!K62="","",Anlage_E!K62)</f>
        <v/>
      </c>
      <c r="F62" s="142" t="str">
        <f>IF(Anlage_E!D62="","",Anlage_E!D62)</f>
        <v/>
      </c>
      <c r="G62" s="142" t="str">
        <f>IF(Anlage_E!G62="","",Anlage_E!G62)</f>
        <v/>
      </c>
      <c r="H62" s="374" t="str">
        <f>IF(Anlage_E!H62="","",Anlage_E!H62)</f>
        <v/>
      </c>
      <c r="I62" s="142" t="str">
        <f>IF(Anlage_E!I62="","",Anlage_E!I62)</f>
        <v/>
      </c>
      <c r="J62" s="142" t="str">
        <f>IF(Anlage_E!J62="","",Anlage_E!J62)</f>
        <v/>
      </c>
      <c r="K62" s="142" t="str">
        <f>IF(Anlage_E!L62="","",Anlage_E!L62)</f>
        <v/>
      </c>
      <c r="L62" s="142" t="str">
        <f>IF(Anlage_E!M62="","",Anlage_E!M62)</f>
        <v/>
      </c>
      <c r="M62" s="142" t="str">
        <f>IF(Anlage_E!N62="","",Anlage_E!N62)</f>
        <v/>
      </c>
      <c r="N62" s="142" t="str">
        <f>IF(Anlage_E!O62="","",Anlage_E!O62)</f>
        <v/>
      </c>
      <c r="O62" s="142" t="str">
        <f>IF(Anlage_E!P62="","",Anlage_E!P62)</f>
        <v/>
      </c>
      <c r="P62" s="143" t="str">
        <f t="shared" si="0"/>
        <v/>
      </c>
      <c r="Q62" s="143" t="str">
        <f t="shared" si="1"/>
        <v/>
      </c>
      <c r="R62" s="339"/>
      <c r="S62" s="340"/>
      <c r="T62" s="340"/>
      <c r="U62" s="338"/>
      <c r="V62" s="341"/>
      <c r="W62" s="122"/>
      <c r="X62" s="342"/>
      <c r="Y62" s="343" t="str">
        <f t="shared" si="2"/>
        <v>0</v>
      </c>
      <c r="Z62" s="480"/>
      <c r="AK62" s="138"/>
      <c r="AL62" s="138"/>
      <c r="AM62" s="138"/>
      <c r="AN62" s="138"/>
      <c r="AO62" s="138"/>
      <c r="AP62" s="138"/>
      <c r="AQ62" s="138"/>
      <c r="AR62" s="138"/>
    </row>
    <row r="63" spans="1:44" x14ac:dyDescent="0.3">
      <c r="A63" s="147"/>
      <c r="B63" s="146">
        <v>54</v>
      </c>
      <c r="C63" s="142" t="str">
        <f>IF(Anlage_E!C63="","",Anlage_E!C63)</f>
        <v/>
      </c>
      <c r="D63" s="142" t="str">
        <f>IF(Anlage_E!F63="","",Anlage_E!F63)</f>
        <v/>
      </c>
      <c r="E63" s="142" t="str">
        <f>IF(Anlage_E!K63="","",Anlage_E!K63)</f>
        <v/>
      </c>
      <c r="F63" s="142" t="str">
        <f>IF(Anlage_E!D63="","",Anlage_E!D63)</f>
        <v/>
      </c>
      <c r="G63" s="142" t="str">
        <f>IF(Anlage_E!G63="","",Anlage_E!G63)</f>
        <v/>
      </c>
      <c r="H63" s="374" t="str">
        <f>IF(Anlage_E!H63="","",Anlage_E!H63)</f>
        <v/>
      </c>
      <c r="I63" s="142" t="str">
        <f>IF(Anlage_E!I63="","",Anlage_E!I63)</f>
        <v/>
      </c>
      <c r="J63" s="142" t="str">
        <f>IF(Anlage_E!J63="","",Anlage_E!J63)</f>
        <v/>
      </c>
      <c r="K63" s="142" t="str">
        <f>IF(Anlage_E!L63="","",Anlage_E!L63)</f>
        <v/>
      </c>
      <c r="L63" s="142" t="str">
        <f>IF(Anlage_E!M63="","",Anlage_E!M63)</f>
        <v/>
      </c>
      <c r="M63" s="142" t="str">
        <f>IF(Anlage_E!N63="","",Anlage_E!N63)</f>
        <v/>
      </c>
      <c r="N63" s="142" t="str">
        <f>IF(Anlage_E!O63="","",Anlage_E!O63)</f>
        <v/>
      </c>
      <c r="O63" s="142" t="str">
        <f>IF(Anlage_E!P63="","",Anlage_E!P63)</f>
        <v/>
      </c>
      <c r="P63" s="143" t="str">
        <f t="shared" si="0"/>
        <v/>
      </c>
      <c r="Q63" s="143" t="str">
        <f t="shared" si="1"/>
        <v/>
      </c>
      <c r="R63" s="339"/>
      <c r="S63" s="340"/>
      <c r="T63" s="340"/>
      <c r="U63" s="338"/>
      <c r="V63" s="341"/>
      <c r="W63" s="122"/>
      <c r="X63" s="342"/>
      <c r="Y63" s="343" t="str">
        <f t="shared" si="2"/>
        <v>0</v>
      </c>
      <c r="Z63" s="480"/>
      <c r="AK63" s="138"/>
      <c r="AL63" s="138"/>
      <c r="AM63" s="138"/>
      <c r="AN63" s="138"/>
      <c r="AO63" s="138"/>
      <c r="AP63" s="138"/>
      <c r="AQ63" s="138"/>
      <c r="AR63" s="138"/>
    </row>
    <row r="64" spans="1:44" x14ac:dyDescent="0.3">
      <c r="A64" s="147"/>
      <c r="B64" s="141">
        <v>55</v>
      </c>
      <c r="C64" s="142" t="str">
        <f>IF(Anlage_E!C64="","",Anlage_E!C64)</f>
        <v/>
      </c>
      <c r="D64" s="142" t="str">
        <f>IF(Anlage_E!F64="","",Anlage_E!F64)</f>
        <v/>
      </c>
      <c r="E64" s="142" t="str">
        <f>IF(Anlage_E!K64="","",Anlage_E!K64)</f>
        <v/>
      </c>
      <c r="F64" s="142" t="str">
        <f>IF(Anlage_E!D64="","",Anlage_E!D64)</f>
        <v/>
      </c>
      <c r="G64" s="142" t="str">
        <f>IF(Anlage_E!G64="","",Anlage_E!G64)</f>
        <v/>
      </c>
      <c r="H64" s="374" t="str">
        <f>IF(Anlage_E!H64="","",Anlage_E!H64)</f>
        <v/>
      </c>
      <c r="I64" s="142" t="str">
        <f>IF(Anlage_E!I64="","",Anlage_E!I64)</f>
        <v/>
      </c>
      <c r="J64" s="142" t="str">
        <f>IF(Anlage_E!J64="","",Anlage_E!J64)</f>
        <v/>
      </c>
      <c r="K64" s="142" t="str">
        <f>IF(Anlage_E!L64="","",Anlage_E!L64)</f>
        <v/>
      </c>
      <c r="L64" s="142" t="str">
        <f>IF(Anlage_E!M64="","",Anlage_E!M64)</f>
        <v/>
      </c>
      <c r="M64" s="142" t="str">
        <f>IF(Anlage_E!N64="","",Anlage_E!N64)</f>
        <v/>
      </c>
      <c r="N64" s="142" t="str">
        <f>IF(Anlage_E!O64="","",Anlage_E!O64)</f>
        <v/>
      </c>
      <c r="O64" s="142" t="str">
        <f>IF(Anlage_E!P64="","",Anlage_E!P64)</f>
        <v/>
      </c>
      <c r="P64" s="143" t="str">
        <f t="shared" si="0"/>
        <v/>
      </c>
      <c r="Q64" s="143" t="str">
        <f t="shared" si="1"/>
        <v/>
      </c>
      <c r="R64" s="339"/>
      <c r="S64" s="340"/>
      <c r="T64" s="340"/>
      <c r="U64" s="338"/>
      <c r="V64" s="341"/>
      <c r="W64" s="122"/>
      <c r="X64" s="342"/>
      <c r="Y64" s="343" t="str">
        <f t="shared" si="2"/>
        <v>0</v>
      </c>
      <c r="Z64" s="480"/>
      <c r="AK64" s="138"/>
      <c r="AL64" s="138"/>
      <c r="AM64" s="138"/>
      <c r="AN64" s="138"/>
      <c r="AO64" s="138"/>
      <c r="AP64" s="138"/>
      <c r="AQ64" s="138"/>
      <c r="AR64" s="138"/>
    </row>
    <row r="65" spans="1:44" x14ac:dyDescent="0.3">
      <c r="A65" s="147"/>
      <c r="B65" s="146">
        <v>56</v>
      </c>
      <c r="C65" s="142" t="str">
        <f>IF(Anlage_E!C65="","",Anlage_E!C65)</f>
        <v/>
      </c>
      <c r="D65" s="142" t="str">
        <f>IF(Anlage_E!F65="","",Anlage_E!F65)</f>
        <v/>
      </c>
      <c r="E65" s="142" t="str">
        <f>IF(Anlage_E!K65="","",Anlage_E!K65)</f>
        <v/>
      </c>
      <c r="F65" s="142" t="str">
        <f>IF(Anlage_E!D65="","",Anlage_E!D65)</f>
        <v/>
      </c>
      <c r="G65" s="142" t="str">
        <f>IF(Anlage_E!G65="","",Anlage_E!G65)</f>
        <v/>
      </c>
      <c r="H65" s="374" t="str">
        <f>IF(Anlage_E!H65="","",Anlage_E!H65)</f>
        <v/>
      </c>
      <c r="I65" s="142" t="str">
        <f>IF(Anlage_E!I65="","",Anlage_E!I65)</f>
        <v/>
      </c>
      <c r="J65" s="142" t="str">
        <f>IF(Anlage_E!J65="","",Anlage_E!J65)</f>
        <v/>
      </c>
      <c r="K65" s="142" t="str">
        <f>IF(Anlage_E!L65="","",Anlage_E!L65)</f>
        <v/>
      </c>
      <c r="L65" s="142" t="str">
        <f>IF(Anlage_E!M65="","",Anlage_E!M65)</f>
        <v/>
      </c>
      <c r="M65" s="142" t="str">
        <f>IF(Anlage_E!N65="","",Anlage_E!N65)</f>
        <v/>
      </c>
      <c r="N65" s="142" t="str">
        <f>IF(Anlage_E!O65="","",Anlage_E!O65)</f>
        <v/>
      </c>
      <c r="O65" s="142" t="str">
        <f>IF(Anlage_E!P65="","",Anlage_E!P65)</f>
        <v/>
      </c>
      <c r="P65" s="143" t="str">
        <f t="shared" si="0"/>
        <v/>
      </c>
      <c r="Q65" s="143" t="str">
        <f t="shared" si="1"/>
        <v/>
      </c>
      <c r="R65" s="339"/>
      <c r="S65" s="340"/>
      <c r="T65" s="340"/>
      <c r="U65" s="338"/>
      <c r="V65" s="341"/>
      <c r="W65" s="122"/>
      <c r="X65" s="342"/>
      <c r="Y65" s="343" t="str">
        <f t="shared" si="2"/>
        <v>0</v>
      </c>
      <c r="Z65" s="480"/>
      <c r="AK65" s="138"/>
      <c r="AL65" s="138"/>
      <c r="AM65" s="138"/>
      <c r="AN65" s="138"/>
      <c r="AO65" s="138"/>
      <c r="AP65" s="138"/>
      <c r="AQ65" s="138"/>
      <c r="AR65" s="138"/>
    </row>
    <row r="66" spans="1:44" x14ac:dyDescent="0.3">
      <c r="A66" s="147"/>
      <c r="B66" s="146">
        <v>57</v>
      </c>
      <c r="C66" s="142" t="str">
        <f>IF(Anlage_E!C66="","",Anlage_E!C66)</f>
        <v/>
      </c>
      <c r="D66" s="142" t="str">
        <f>IF(Anlage_E!F66="","",Anlage_E!F66)</f>
        <v/>
      </c>
      <c r="E66" s="142" t="str">
        <f>IF(Anlage_E!K66="","",Anlage_E!K66)</f>
        <v/>
      </c>
      <c r="F66" s="142" t="str">
        <f>IF(Anlage_E!D66="","",Anlage_E!D66)</f>
        <v/>
      </c>
      <c r="G66" s="142" t="str">
        <f>IF(Anlage_E!G66="","",Anlage_E!G66)</f>
        <v/>
      </c>
      <c r="H66" s="374" t="str">
        <f>IF(Anlage_E!H66="","",Anlage_E!H66)</f>
        <v/>
      </c>
      <c r="I66" s="142" t="str">
        <f>IF(Anlage_E!I66="","",Anlage_E!I66)</f>
        <v/>
      </c>
      <c r="J66" s="142" t="str">
        <f>IF(Anlage_E!J66="","",Anlage_E!J66)</f>
        <v/>
      </c>
      <c r="K66" s="142" t="str">
        <f>IF(Anlage_E!L66="","",Anlage_E!L66)</f>
        <v/>
      </c>
      <c r="L66" s="142" t="str">
        <f>IF(Anlage_E!M66="","",Anlage_E!M66)</f>
        <v/>
      </c>
      <c r="M66" s="142" t="str">
        <f>IF(Anlage_E!N66="","",Anlage_E!N66)</f>
        <v/>
      </c>
      <c r="N66" s="142" t="str">
        <f>IF(Anlage_E!O66="","",Anlage_E!O66)</f>
        <v/>
      </c>
      <c r="O66" s="142" t="str">
        <f>IF(Anlage_E!P66="","",Anlage_E!P66)</f>
        <v/>
      </c>
      <c r="P66" s="143" t="str">
        <f t="shared" si="0"/>
        <v/>
      </c>
      <c r="Q66" s="143" t="str">
        <f t="shared" si="1"/>
        <v/>
      </c>
      <c r="R66" s="339"/>
      <c r="S66" s="340"/>
      <c r="T66" s="340"/>
      <c r="U66" s="338"/>
      <c r="V66" s="341"/>
      <c r="W66" s="122"/>
      <c r="X66" s="342"/>
      <c r="Y66" s="343" t="str">
        <f t="shared" si="2"/>
        <v>0</v>
      </c>
      <c r="Z66" s="480"/>
      <c r="AK66" s="138"/>
      <c r="AL66" s="138"/>
      <c r="AM66" s="138"/>
      <c r="AN66" s="138"/>
      <c r="AO66" s="138"/>
      <c r="AP66" s="138"/>
      <c r="AQ66" s="138"/>
      <c r="AR66" s="138"/>
    </row>
    <row r="67" spans="1:44" x14ac:dyDescent="0.3">
      <c r="A67" s="147"/>
      <c r="B67" s="141">
        <v>58</v>
      </c>
      <c r="C67" s="142" t="str">
        <f>IF(Anlage_E!C67="","",Anlage_E!C67)</f>
        <v/>
      </c>
      <c r="D67" s="142" t="str">
        <f>IF(Anlage_E!F67="","",Anlage_E!F67)</f>
        <v/>
      </c>
      <c r="E67" s="142" t="str">
        <f>IF(Anlage_E!K67="","",Anlage_E!K67)</f>
        <v/>
      </c>
      <c r="F67" s="142" t="str">
        <f>IF(Anlage_E!D67="","",Anlage_E!D67)</f>
        <v/>
      </c>
      <c r="G67" s="142" t="str">
        <f>IF(Anlage_E!G67="","",Anlage_E!G67)</f>
        <v/>
      </c>
      <c r="H67" s="374" t="str">
        <f>IF(Anlage_E!H67="","",Anlage_E!H67)</f>
        <v/>
      </c>
      <c r="I67" s="142" t="str">
        <f>IF(Anlage_E!I67="","",Anlage_E!I67)</f>
        <v/>
      </c>
      <c r="J67" s="142" t="str">
        <f>IF(Anlage_E!J67="","",Anlage_E!J67)</f>
        <v/>
      </c>
      <c r="K67" s="142" t="str">
        <f>IF(Anlage_E!L67="","",Anlage_E!L67)</f>
        <v/>
      </c>
      <c r="L67" s="142" t="str">
        <f>IF(Anlage_E!M67="","",Anlage_E!M67)</f>
        <v/>
      </c>
      <c r="M67" s="142" t="str">
        <f>IF(Anlage_E!N67="","",Anlage_E!N67)</f>
        <v/>
      </c>
      <c r="N67" s="142" t="str">
        <f>IF(Anlage_E!O67="","",Anlage_E!O67)</f>
        <v/>
      </c>
      <c r="O67" s="142" t="str">
        <f>IF(Anlage_E!P67="","",Anlage_E!P67)</f>
        <v/>
      </c>
      <c r="P67" s="143" t="str">
        <f t="shared" si="0"/>
        <v/>
      </c>
      <c r="Q67" s="143" t="str">
        <f t="shared" si="1"/>
        <v/>
      </c>
      <c r="R67" s="339"/>
      <c r="S67" s="340"/>
      <c r="T67" s="340"/>
      <c r="U67" s="338"/>
      <c r="V67" s="341"/>
      <c r="W67" s="122"/>
      <c r="X67" s="342"/>
      <c r="Y67" s="343" t="str">
        <f t="shared" si="2"/>
        <v>0</v>
      </c>
      <c r="Z67" s="480"/>
      <c r="AK67" s="138"/>
      <c r="AL67" s="138"/>
      <c r="AM67" s="138"/>
      <c r="AN67" s="138"/>
      <c r="AO67" s="138"/>
      <c r="AP67" s="138"/>
      <c r="AQ67" s="138"/>
      <c r="AR67" s="138"/>
    </row>
    <row r="68" spans="1:44" x14ac:dyDescent="0.3">
      <c r="A68" s="147"/>
      <c r="B68" s="146">
        <v>59</v>
      </c>
      <c r="C68" s="142" t="str">
        <f>IF(Anlage_E!C68="","",Anlage_E!C68)</f>
        <v/>
      </c>
      <c r="D68" s="142" t="str">
        <f>IF(Anlage_E!F68="","",Anlage_E!F68)</f>
        <v/>
      </c>
      <c r="E68" s="142" t="str">
        <f>IF(Anlage_E!K68="","",Anlage_E!K68)</f>
        <v/>
      </c>
      <c r="F68" s="142" t="str">
        <f>IF(Anlage_E!D68="","",Anlage_E!D68)</f>
        <v/>
      </c>
      <c r="G68" s="142" t="str">
        <f>IF(Anlage_E!G68="","",Anlage_E!G68)</f>
        <v/>
      </c>
      <c r="H68" s="374" t="str">
        <f>IF(Anlage_E!H68="","",Anlage_E!H68)</f>
        <v/>
      </c>
      <c r="I68" s="142" t="str">
        <f>IF(Anlage_E!I68="","",Anlage_E!I68)</f>
        <v/>
      </c>
      <c r="J68" s="142" t="str">
        <f>IF(Anlage_E!J68="","",Anlage_E!J68)</f>
        <v/>
      </c>
      <c r="K68" s="142" t="str">
        <f>IF(Anlage_E!L68="","",Anlage_E!L68)</f>
        <v/>
      </c>
      <c r="L68" s="142" t="str">
        <f>IF(Anlage_E!M68="","",Anlage_E!M68)</f>
        <v/>
      </c>
      <c r="M68" s="142" t="str">
        <f>IF(Anlage_E!N68="","",Anlage_E!N68)</f>
        <v/>
      </c>
      <c r="N68" s="142" t="str">
        <f>IF(Anlage_E!O68="","",Anlage_E!O68)</f>
        <v/>
      </c>
      <c r="O68" s="142" t="str">
        <f>IF(Anlage_E!P68="","",Anlage_E!P68)</f>
        <v/>
      </c>
      <c r="P68" s="143" t="str">
        <f t="shared" si="0"/>
        <v/>
      </c>
      <c r="Q68" s="143" t="str">
        <f t="shared" si="1"/>
        <v/>
      </c>
      <c r="R68" s="339"/>
      <c r="S68" s="340"/>
      <c r="T68" s="340"/>
      <c r="U68" s="338"/>
      <c r="V68" s="341"/>
      <c r="W68" s="122"/>
      <c r="X68" s="342"/>
      <c r="Y68" s="343" t="str">
        <f t="shared" si="2"/>
        <v>0</v>
      </c>
      <c r="Z68" s="480"/>
      <c r="AK68" s="138"/>
      <c r="AL68" s="138"/>
      <c r="AM68" s="138"/>
      <c r="AN68" s="138"/>
      <c r="AO68" s="138"/>
      <c r="AP68" s="138"/>
      <c r="AQ68" s="138"/>
      <c r="AR68" s="138"/>
    </row>
    <row r="69" spans="1:44" x14ac:dyDescent="0.3">
      <c r="A69" s="147"/>
      <c r="B69" s="146">
        <v>60</v>
      </c>
      <c r="C69" s="142" t="str">
        <f>IF(Anlage_E!C69="","",Anlage_E!C69)</f>
        <v/>
      </c>
      <c r="D69" s="142" t="str">
        <f>IF(Anlage_E!F69="","",Anlage_E!F69)</f>
        <v/>
      </c>
      <c r="E69" s="142" t="str">
        <f>IF(Anlage_E!K69="","",Anlage_E!K69)</f>
        <v/>
      </c>
      <c r="F69" s="142" t="str">
        <f>IF(Anlage_E!D69="","",Anlage_E!D69)</f>
        <v/>
      </c>
      <c r="G69" s="142" t="str">
        <f>IF(Anlage_E!G69="","",Anlage_E!G69)</f>
        <v/>
      </c>
      <c r="H69" s="374" t="str">
        <f>IF(Anlage_E!H69="","",Anlage_E!H69)</f>
        <v/>
      </c>
      <c r="I69" s="142" t="str">
        <f>IF(Anlage_E!I69="","",Anlage_E!I69)</f>
        <v/>
      </c>
      <c r="J69" s="142" t="str">
        <f>IF(Anlage_E!J69="","",Anlage_E!J69)</f>
        <v/>
      </c>
      <c r="K69" s="142" t="str">
        <f>IF(Anlage_E!L69="","",Anlage_E!L69)</f>
        <v/>
      </c>
      <c r="L69" s="142" t="str">
        <f>IF(Anlage_E!M69="","",Anlage_E!M69)</f>
        <v/>
      </c>
      <c r="M69" s="142" t="str">
        <f>IF(Anlage_E!N69="","",Anlage_E!N69)</f>
        <v/>
      </c>
      <c r="N69" s="142" t="str">
        <f>IF(Anlage_E!O69="","",Anlage_E!O69)</f>
        <v/>
      </c>
      <c r="O69" s="142" t="str">
        <f>IF(Anlage_E!P69="","",Anlage_E!P69)</f>
        <v/>
      </c>
      <c r="P69" s="143" t="str">
        <f t="shared" si="0"/>
        <v/>
      </c>
      <c r="Q69" s="143" t="str">
        <f t="shared" si="1"/>
        <v/>
      </c>
      <c r="R69" s="339"/>
      <c r="S69" s="340"/>
      <c r="T69" s="340"/>
      <c r="U69" s="338"/>
      <c r="V69" s="341"/>
      <c r="W69" s="122"/>
      <c r="X69" s="342"/>
      <c r="Y69" s="343" t="str">
        <f t="shared" si="2"/>
        <v>0</v>
      </c>
      <c r="Z69" s="480"/>
      <c r="AK69" s="138"/>
      <c r="AL69" s="138"/>
      <c r="AM69" s="138"/>
      <c r="AN69" s="138"/>
      <c r="AO69" s="138"/>
      <c r="AP69" s="138"/>
      <c r="AQ69" s="138"/>
      <c r="AR69" s="138"/>
    </row>
    <row r="70" spans="1:44" x14ac:dyDescent="0.3">
      <c r="A70" s="147"/>
      <c r="B70" s="141">
        <v>61</v>
      </c>
      <c r="C70" s="142" t="str">
        <f>IF(Anlage_E!C70="","",Anlage_E!C70)</f>
        <v/>
      </c>
      <c r="D70" s="142" t="str">
        <f>IF(Anlage_E!F70="","",Anlage_E!F70)</f>
        <v/>
      </c>
      <c r="E70" s="142" t="str">
        <f>IF(Anlage_E!K70="","",Anlage_E!K70)</f>
        <v/>
      </c>
      <c r="F70" s="142" t="str">
        <f>IF(Anlage_E!D70="","",Anlage_E!D70)</f>
        <v/>
      </c>
      <c r="G70" s="142" t="str">
        <f>IF(Anlage_E!G70="","",Anlage_E!G70)</f>
        <v/>
      </c>
      <c r="H70" s="374" t="str">
        <f>IF(Anlage_E!H70="","",Anlage_E!H70)</f>
        <v/>
      </c>
      <c r="I70" s="142" t="str">
        <f>IF(Anlage_E!I70="","",Anlage_E!I70)</f>
        <v/>
      </c>
      <c r="J70" s="142" t="str">
        <f>IF(Anlage_E!J70="","",Anlage_E!J70)</f>
        <v/>
      </c>
      <c r="K70" s="142" t="str">
        <f>IF(Anlage_E!L70="","",Anlage_E!L70)</f>
        <v/>
      </c>
      <c r="L70" s="142" t="str">
        <f>IF(Anlage_E!M70="","",Anlage_E!M70)</f>
        <v/>
      </c>
      <c r="M70" s="142" t="str">
        <f>IF(Anlage_E!N70="","",Anlage_E!N70)</f>
        <v/>
      </c>
      <c r="N70" s="142" t="str">
        <f>IF(Anlage_E!O70="","",Anlage_E!O70)</f>
        <v/>
      </c>
      <c r="O70" s="142" t="str">
        <f>IF(Anlage_E!P70="","",Anlage_E!P70)</f>
        <v/>
      </c>
      <c r="P70" s="143" t="str">
        <f t="shared" si="0"/>
        <v/>
      </c>
      <c r="Q70" s="143" t="str">
        <f t="shared" si="1"/>
        <v/>
      </c>
      <c r="R70" s="339"/>
      <c r="S70" s="340"/>
      <c r="T70" s="340"/>
      <c r="U70" s="338"/>
      <c r="V70" s="341"/>
      <c r="W70" s="122"/>
      <c r="X70" s="342"/>
      <c r="Y70" s="343" t="str">
        <f t="shared" si="2"/>
        <v>0</v>
      </c>
      <c r="Z70" s="480"/>
      <c r="AK70" s="138"/>
      <c r="AL70" s="138"/>
      <c r="AM70" s="138"/>
      <c r="AN70" s="138"/>
      <c r="AO70" s="138"/>
      <c r="AP70" s="138"/>
      <c r="AQ70" s="138"/>
      <c r="AR70" s="138"/>
    </row>
    <row r="71" spans="1:44" x14ac:dyDescent="0.3">
      <c r="A71" s="147"/>
      <c r="B71" s="146">
        <v>62</v>
      </c>
      <c r="C71" s="142" t="str">
        <f>IF(Anlage_E!C71="","",Anlage_E!C71)</f>
        <v/>
      </c>
      <c r="D71" s="142" t="str">
        <f>IF(Anlage_E!F71="","",Anlage_E!F71)</f>
        <v/>
      </c>
      <c r="E71" s="142" t="str">
        <f>IF(Anlage_E!K71="","",Anlage_E!K71)</f>
        <v/>
      </c>
      <c r="F71" s="142" t="str">
        <f>IF(Anlage_E!D71="","",Anlage_E!D71)</f>
        <v/>
      </c>
      <c r="G71" s="142" t="str">
        <f>IF(Anlage_E!G71="","",Anlage_E!G71)</f>
        <v/>
      </c>
      <c r="H71" s="374" t="str">
        <f>IF(Anlage_E!H71="","",Anlage_E!H71)</f>
        <v/>
      </c>
      <c r="I71" s="142" t="str">
        <f>IF(Anlage_E!I71="","",Anlage_E!I71)</f>
        <v/>
      </c>
      <c r="J71" s="142" t="str">
        <f>IF(Anlage_E!J71="","",Anlage_E!J71)</f>
        <v/>
      </c>
      <c r="K71" s="142" t="str">
        <f>IF(Anlage_E!L71="","",Anlage_E!L71)</f>
        <v/>
      </c>
      <c r="L71" s="142" t="str">
        <f>IF(Anlage_E!M71="","",Anlage_E!M71)</f>
        <v/>
      </c>
      <c r="M71" s="142" t="str">
        <f>IF(Anlage_E!N71="","",Anlage_E!N71)</f>
        <v/>
      </c>
      <c r="N71" s="142" t="str">
        <f>IF(Anlage_E!O71="","",Anlage_E!O71)</f>
        <v/>
      </c>
      <c r="O71" s="142" t="str">
        <f>IF(Anlage_E!P71="","",Anlage_E!P71)</f>
        <v/>
      </c>
      <c r="P71" s="143" t="str">
        <f t="shared" si="0"/>
        <v/>
      </c>
      <c r="Q71" s="143" t="str">
        <f t="shared" si="1"/>
        <v/>
      </c>
      <c r="R71" s="339"/>
      <c r="S71" s="340"/>
      <c r="T71" s="340"/>
      <c r="U71" s="338"/>
      <c r="V71" s="341"/>
      <c r="W71" s="122"/>
      <c r="X71" s="342"/>
      <c r="Y71" s="343" t="str">
        <f t="shared" si="2"/>
        <v>0</v>
      </c>
      <c r="Z71" s="480"/>
      <c r="AK71" s="138"/>
      <c r="AL71" s="138"/>
      <c r="AM71" s="138"/>
      <c r="AN71" s="138"/>
      <c r="AO71" s="138"/>
      <c r="AP71" s="138"/>
      <c r="AQ71" s="138"/>
      <c r="AR71" s="138"/>
    </row>
    <row r="72" spans="1:44" x14ac:dyDescent="0.3">
      <c r="A72" s="147"/>
      <c r="B72" s="146">
        <v>63</v>
      </c>
      <c r="C72" s="142" t="str">
        <f>IF(Anlage_E!C72="","",Anlage_E!C72)</f>
        <v/>
      </c>
      <c r="D72" s="142" t="str">
        <f>IF(Anlage_E!F72="","",Anlage_E!F72)</f>
        <v/>
      </c>
      <c r="E72" s="142" t="str">
        <f>IF(Anlage_E!K72="","",Anlage_E!K72)</f>
        <v/>
      </c>
      <c r="F72" s="142" t="str">
        <f>IF(Anlage_E!D72="","",Anlage_E!D72)</f>
        <v/>
      </c>
      <c r="G72" s="142" t="str">
        <f>IF(Anlage_E!G72="","",Anlage_E!G72)</f>
        <v/>
      </c>
      <c r="H72" s="374" t="str">
        <f>IF(Anlage_E!H72="","",Anlage_E!H72)</f>
        <v/>
      </c>
      <c r="I72" s="142" t="str">
        <f>IF(Anlage_E!I72="","",Anlage_E!I72)</f>
        <v/>
      </c>
      <c r="J72" s="142" t="str">
        <f>IF(Anlage_E!J72="","",Anlage_E!J72)</f>
        <v/>
      </c>
      <c r="K72" s="142" t="str">
        <f>IF(Anlage_E!L72="","",Anlage_E!L72)</f>
        <v/>
      </c>
      <c r="L72" s="142" t="str">
        <f>IF(Anlage_E!M72="","",Anlage_E!M72)</f>
        <v/>
      </c>
      <c r="M72" s="142" t="str">
        <f>IF(Anlage_E!N72="","",Anlage_E!N72)</f>
        <v/>
      </c>
      <c r="N72" s="142" t="str">
        <f>IF(Anlage_E!O72="","",Anlage_E!O72)</f>
        <v/>
      </c>
      <c r="O72" s="142" t="str">
        <f>IF(Anlage_E!P72="","",Anlage_E!P72)</f>
        <v/>
      </c>
      <c r="P72" s="143" t="str">
        <f t="shared" si="0"/>
        <v/>
      </c>
      <c r="Q72" s="143" t="str">
        <f t="shared" si="1"/>
        <v/>
      </c>
      <c r="R72" s="339"/>
      <c r="S72" s="340"/>
      <c r="T72" s="340"/>
      <c r="U72" s="338"/>
      <c r="V72" s="341"/>
      <c r="W72" s="122"/>
      <c r="X72" s="342"/>
      <c r="Y72" s="343" t="str">
        <f t="shared" si="2"/>
        <v>0</v>
      </c>
      <c r="Z72" s="480"/>
      <c r="AK72" s="138"/>
      <c r="AL72" s="138"/>
      <c r="AM72" s="138"/>
      <c r="AN72" s="138"/>
      <c r="AO72" s="138"/>
      <c r="AP72" s="138"/>
      <c r="AQ72" s="138"/>
      <c r="AR72" s="138"/>
    </row>
    <row r="73" spans="1:44" x14ac:dyDescent="0.3">
      <c r="A73" s="147"/>
      <c r="B73" s="141">
        <v>64</v>
      </c>
      <c r="C73" s="142" t="str">
        <f>IF(Anlage_E!C73="","",Anlage_E!C73)</f>
        <v/>
      </c>
      <c r="D73" s="142" t="str">
        <f>IF(Anlage_E!F73="","",Anlage_E!F73)</f>
        <v/>
      </c>
      <c r="E73" s="142" t="str">
        <f>IF(Anlage_E!K73="","",Anlage_E!K73)</f>
        <v/>
      </c>
      <c r="F73" s="142" t="str">
        <f>IF(Anlage_E!D73="","",Anlage_E!D73)</f>
        <v/>
      </c>
      <c r="G73" s="142" t="str">
        <f>IF(Anlage_E!G73="","",Anlage_E!G73)</f>
        <v/>
      </c>
      <c r="H73" s="374" t="str">
        <f>IF(Anlage_E!H73="","",Anlage_E!H73)</f>
        <v/>
      </c>
      <c r="I73" s="142" t="str">
        <f>IF(Anlage_E!I73="","",Anlage_E!I73)</f>
        <v/>
      </c>
      <c r="J73" s="142" t="str">
        <f>IF(Anlage_E!J73="","",Anlage_E!J73)</f>
        <v/>
      </c>
      <c r="K73" s="142" t="str">
        <f>IF(Anlage_E!L73="","",Anlage_E!L73)</f>
        <v/>
      </c>
      <c r="L73" s="142" t="str">
        <f>IF(Anlage_E!M73="","",Anlage_E!M73)</f>
        <v/>
      </c>
      <c r="M73" s="142" t="str">
        <f>IF(Anlage_E!N73="","",Anlage_E!N73)</f>
        <v/>
      </c>
      <c r="N73" s="142" t="str">
        <f>IF(Anlage_E!O73="","",Anlage_E!O73)</f>
        <v/>
      </c>
      <c r="O73" s="142" t="str">
        <f>IF(Anlage_E!P73="","",Anlage_E!P73)</f>
        <v/>
      </c>
      <c r="P73" s="143" t="str">
        <f t="shared" si="0"/>
        <v/>
      </c>
      <c r="Q73" s="143" t="str">
        <f t="shared" si="1"/>
        <v/>
      </c>
      <c r="R73" s="339"/>
      <c r="S73" s="340"/>
      <c r="T73" s="340"/>
      <c r="U73" s="338"/>
      <c r="V73" s="341"/>
      <c r="W73" s="122"/>
      <c r="X73" s="342"/>
      <c r="Y73" s="343" t="str">
        <f t="shared" si="2"/>
        <v>0</v>
      </c>
      <c r="Z73" s="480"/>
      <c r="AK73" s="138"/>
      <c r="AL73" s="138"/>
      <c r="AM73" s="138"/>
      <c r="AN73" s="138"/>
      <c r="AO73" s="138"/>
      <c r="AP73" s="138"/>
      <c r="AQ73" s="138"/>
      <c r="AR73" s="138"/>
    </row>
    <row r="74" spans="1:44" x14ac:dyDescent="0.3">
      <c r="A74" s="147"/>
      <c r="B74" s="146">
        <v>65</v>
      </c>
      <c r="C74" s="142" t="str">
        <f>IF(Anlage_E!C74="","",Anlage_E!C74)</f>
        <v/>
      </c>
      <c r="D74" s="142" t="str">
        <f>IF(Anlage_E!F74="","",Anlage_E!F74)</f>
        <v/>
      </c>
      <c r="E74" s="142" t="str">
        <f>IF(Anlage_E!K74="","",Anlage_E!K74)</f>
        <v/>
      </c>
      <c r="F74" s="142" t="str">
        <f>IF(Anlage_E!D74="","",Anlage_E!D74)</f>
        <v/>
      </c>
      <c r="G74" s="142" t="str">
        <f>IF(Anlage_E!G74="","",Anlage_E!G74)</f>
        <v/>
      </c>
      <c r="H74" s="374" t="str">
        <f>IF(Anlage_E!H74="","",Anlage_E!H74)</f>
        <v/>
      </c>
      <c r="I74" s="142" t="str">
        <f>IF(Anlage_E!I74="","",Anlage_E!I74)</f>
        <v/>
      </c>
      <c r="J74" s="142" t="str">
        <f>IF(Anlage_E!J74="","",Anlage_E!J74)</f>
        <v/>
      </c>
      <c r="K74" s="142" t="str">
        <f>IF(Anlage_E!L74="","",Anlage_E!L74)</f>
        <v/>
      </c>
      <c r="L74" s="142" t="str">
        <f>IF(Anlage_E!M74="","",Anlage_E!M74)</f>
        <v/>
      </c>
      <c r="M74" s="142" t="str">
        <f>IF(Anlage_E!N74="","",Anlage_E!N74)</f>
        <v/>
      </c>
      <c r="N74" s="142" t="str">
        <f>IF(Anlage_E!O74="","",Anlage_E!O74)</f>
        <v/>
      </c>
      <c r="O74" s="142" t="str">
        <f>IF(Anlage_E!P74="","",Anlage_E!P74)</f>
        <v/>
      </c>
      <c r="P74" s="143" t="str">
        <f t="shared" si="0"/>
        <v/>
      </c>
      <c r="Q74" s="143" t="str">
        <f t="shared" si="1"/>
        <v/>
      </c>
      <c r="R74" s="339"/>
      <c r="S74" s="340"/>
      <c r="T74" s="340"/>
      <c r="U74" s="338"/>
      <c r="V74" s="341"/>
      <c r="W74" s="122"/>
      <c r="X74" s="342"/>
      <c r="Y74" s="343" t="str">
        <f t="shared" si="2"/>
        <v>0</v>
      </c>
      <c r="Z74" s="480"/>
      <c r="AK74" s="138"/>
      <c r="AL74" s="138"/>
      <c r="AM74" s="138"/>
      <c r="AN74" s="138"/>
      <c r="AO74" s="138"/>
      <c r="AP74" s="138"/>
      <c r="AQ74" s="138"/>
      <c r="AR74" s="138"/>
    </row>
    <row r="75" spans="1:44" x14ac:dyDescent="0.3">
      <c r="A75" s="147"/>
      <c r="B75" s="146">
        <v>66</v>
      </c>
      <c r="C75" s="142" t="str">
        <f>IF(Anlage_E!C75="","",Anlage_E!C75)</f>
        <v/>
      </c>
      <c r="D75" s="142" t="str">
        <f>IF(Anlage_E!F75="","",Anlage_E!F75)</f>
        <v/>
      </c>
      <c r="E75" s="142" t="str">
        <f>IF(Anlage_E!K75="","",Anlage_E!K75)</f>
        <v/>
      </c>
      <c r="F75" s="142" t="str">
        <f>IF(Anlage_E!D75="","",Anlage_E!D75)</f>
        <v/>
      </c>
      <c r="G75" s="142" t="str">
        <f>IF(Anlage_E!G75="","",Anlage_E!G75)</f>
        <v/>
      </c>
      <c r="H75" s="374" t="str">
        <f>IF(Anlage_E!H75="","",Anlage_E!H75)</f>
        <v/>
      </c>
      <c r="I75" s="142" t="str">
        <f>IF(Anlage_E!I75="","",Anlage_E!I75)</f>
        <v/>
      </c>
      <c r="J75" s="142" t="str">
        <f>IF(Anlage_E!J75="","",Anlage_E!J75)</f>
        <v/>
      </c>
      <c r="K75" s="142" t="str">
        <f>IF(Anlage_E!L75="","",Anlage_E!L75)</f>
        <v/>
      </c>
      <c r="L75" s="142" t="str">
        <f>IF(Anlage_E!M75="","",Anlage_E!M75)</f>
        <v/>
      </c>
      <c r="M75" s="142" t="str">
        <f>IF(Anlage_E!N75="","",Anlage_E!N75)</f>
        <v/>
      </c>
      <c r="N75" s="142" t="str">
        <f>IF(Anlage_E!O75="","",Anlage_E!O75)</f>
        <v/>
      </c>
      <c r="O75" s="142" t="str">
        <f>IF(Anlage_E!P75="","",Anlage_E!P75)</f>
        <v/>
      </c>
      <c r="P75" s="143" t="str">
        <f t="shared" ref="P75:P138" si="3">IF(OR(H75="",O75=""),"",O75/H75*1000)</f>
        <v/>
      </c>
      <c r="Q75" s="143" t="str">
        <f t="shared" ref="Q75:Q138" si="4">IF(OR(N75="",O75=""),"",O75/N75*1000)</f>
        <v/>
      </c>
      <c r="R75" s="339"/>
      <c r="S75" s="340"/>
      <c r="T75" s="340"/>
      <c r="U75" s="338"/>
      <c r="V75" s="341"/>
      <c r="W75" s="122"/>
      <c r="X75" s="342"/>
      <c r="Y75" s="343" t="str">
        <f t="shared" ref="Y75:Y138" si="5">IF(X75="ja",W75,"0")</f>
        <v>0</v>
      </c>
      <c r="Z75" s="480"/>
      <c r="AK75" s="138"/>
      <c r="AL75" s="138"/>
      <c r="AM75" s="138"/>
      <c r="AN75" s="138"/>
      <c r="AO75" s="138"/>
      <c r="AP75" s="138"/>
      <c r="AQ75" s="138"/>
      <c r="AR75" s="138"/>
    </row>
    <row r="76" spans="1:44" x14ac:dyDescent="0.3">
      <c r="A76" s="147"/>
      <c r="B76" s="141">
        <v>67</v>
      </c>
      <c r="C76" s="142" t="str">
        <f>IF(Anlage_E!C76="","",Anlage_E!C76)</f>
        <v/>
      </c>
      <c r="D76" s="142" t="str">
        <f>IF(Anlage_E!F76="","",Anlage_E!F76)</f>
        <v/>
      </c>
      <c r="E76" s="142" t="str">
        <f>IF(Anlage_E!K76="","",Anlage_E!K76)</f>
        <v/>
      </c>
      <c r="F76" s="142" t="str">
        <f>IF(Anlage_E!D76="","",Anlage_E!D76)</f>
        <v/>
      </c>
      <c r="G76" s="142" t="str">
        <f>IF(Anlage_E!G76="","",Anlage_E!G76)</f>
        <v/>
      </c>
      <c r="H76" s="374" t="str">
        <f>IF(Anlage_E!H76="","",Anlage_E!H76)</f>
        <v/>
      </c>
      <c r="I76" s="142" t="str">
        <f>IF(Anlage_E!I76="","",Anlage_E!I76)</f>
        <v/>
      </c>
      <c r="J76" s="142" t="str">
        <f>IF(Anlage_E!J76="","",Anlage_E!J76)</f>
        <v/>
      </c>
      <c r="K76" s="142" t="str">
        <f>IF(Anlage_E!L76="","",Anlage_E!L76)</f>
        <v/>
      </c>
      <c r="L76" s="142" t="str">
        <f>IF(Anlage_E!M76="","",Anlage_E!M76)</f>
        <v/>
      </c>
      <c r="M76" s="142" t="str">
        <f>IF(Anlage_E!N76="","",Anlage_E!N76)</f>
        <v/>
      </c>
      <c r="N76" s="142" t="str">
        <f>IF(Anlage_E!O76="","",Anlage_E!O76)</f>
        <v/>
      </c>
      <c r="O76" s="142" t="str">
        <f>IF(Anlage_E!P76="","",Anlage_E!P76)</f>
        <v/>
      </c>
      <c r="P76" s="143" t="str">
        <f t="shared" si="3"/>
        <v/>
      </c>
      <c r="Q76" s="143" t="str">
        <f t="shared" si="4"/>
        <v/>
      </c>
      <c r="R76" s="339"/>
      <c r="S76" s="340"/>
      <c r="T76" s="340"/>
      <c r="U76" s="338"/>
      <c r="V76" s="341"/>
      <c r="W76" s="122"/>
      <c r="X76" s="342"/>
      <c r="Y76" s="343" t="str">
        <f t="shared" si="5"/>
        <v>0</v>
      </c>
      <c r="Z76" s="480"/>
      <c r="AK76" s="138"/>
      <c r="AL76" s="138"/>
      <c r="AM76" s="138"/>
      <c r="AN76" s="138"/>
      <c r="AO76" s="138"/>
      <c r="AP76" s="138"/>
      <c r="AQ76" s="138"/>
      <c r="AR76" s="138"/>
    </row>
    <row r="77" spans="1:44" x14ac:dyDescent="0.3">
      <c r="A77" s="147"/>
      <c r="B77" s="146">
        <v>68</v>
      </c>
      <c r="C77" s="142" t="str">
        <f>IF(Anlage_E!C77="","",Anlage_E!C77)</f>
        <v/>
      </c>
      <c r="D77" s="142" t="str">
        <f>IF(Anlage_E!F77="","",Anlage_E!F77)</f>
        <v/>
      </c>
      <c r="E77" s="142" t="str">
        <f>IF(Anlage_E!K77="","",Anlage_E!K77)</f>
        <v/>
      </c>
      <c r="F77" s="142" t="str">
        <f>IF(Anlage_E!D77="","",Anlage_E!D77)</f>
        <v/>
      </c>
      <c r="G77" s="142" t="str">
        <f>IF(Anlage_E!G77="","",Anlage_E!G77)</f>
        <v/>
      </c>
      <c r="H77" s="374" t="str">
        <f>IF(Anlage_E!H77="","",Anlage_E!H77)</f>
        <v/>
      </c>
      <c r="I77" s="142" t="str">
        <f>IF(Anlage_E!I77="","",Anlage_E!I77)</f>
        <v/>
      </c>
      <c r="J77" s="142" t="str">
        <f>IF(Anlage_E!J77="","",Anlage_E!J77)</f>
        <v/>
      </c>
      <c r="K77" s="142" t="str">
        <f>IF(Anlage_E!L77="","",Anlage_E!L77)</f>
        <v/>
      </c>
      <c r="L77" s="142" t="str">
        <f>IF(Anlage_E!M77="","",Anlage_E!M77)</f>
        <v/>
      </c>
      <c r="M77" s="142" t="str">
        <f>IF(Anlage_E!N77="","",Anlage_E!N77)</f>
        <v/>
      </c>
      <c r="N77" s="142" t="str">
        <f>IF(Anlage_E!O77="","",Anlage_E!O77)</f>
        <v/>
      </c>
      <c r="O77" s="142" t="str">
        <f>IF(Anlage_E!P77="","",Anlage_E!P77)</f>
        <v/>
      </c>
      <c r="P77" s="143" t="str">
        <f t="shared" si="3"/>
        <v/>
      </c>
      <c r="Q77" s="143" t="str">
        <f t="shared" si="4"/>
        <v/>
      </c>
      <c r="R77" s="339"/>
      <c r="S77" s="340"/>
      <c r="T77" s="340"/>
      <c r="U77" s="338"/>
      <c r="V77" s="341"/>
      <c r="W77" s="122"/>
      <c r="X77" s="342"/>
      <c r="Y77" s="343" t="str">
        <f t="shared" si="5"/>
        <v>0</v>
      </c>
      <c r="Z77" s="480"/>
      <c r="AK77" s="138"/>
      <c r="AL77" s="138"/>
      <c r="AM77" s="138"/>
      <c r="AN77" s="138"/>
      <c r="AO77" s="138"/>
      <c r="AP77" s="138"/>
      <c r="AQ77" s="138"/>
      <c r="AR77" s="138"/>
    </row>
    <row r="78" spans="1:44" x14ac:dyDescent="0.3">
      <c r="A78" s="147"/>
      <c r="B78" s="146">
        <v>69</v>
      </c>
      <c r="C78" s="142" t="str">
        <f>IF(Anlage_E!C78="","",Anlage_E!C78)</f>
        <v/>
      </c>
      <c r="D78" s="142" t="str">
        <f>IF(Anlage_E!F78="","",Anlage_E!F78)</f>
        <v/>
      </c>
      <c r="E78" s="142" t="str">
        <f>IF(Anlage_E!K78="","",Anlage_E!K78)</f>
        <v/>
      </c>
      <c r="F78" s="142" t="str">
        <f>IF(Anlage_E!D78="","",Anlage_E!D78)</f>
        <v/>
      </c>
      <c r="G78" s="142" t="str">
        <f>IF(Anlage_E!G78="","",Anlage_E!G78)</f>
        <v/>
      </c>
      <c r="H78" s="374" t="str">
        <f>IF(Anlage_E!H78="","",Anlage_E!H78)</f>
        <v/>
      </c>
      <c r="I78" s="142" t="str">
        <f>IF(Anlage_E!I78="","",Anlage_E!I78)</f>
        <v/>
      </c>
      <c r="J78" s="142" t="str">
        <f>IF(Anlage_E!J78="","",Anlage_E!J78)</f>
        <v/>
      </c>
      <c r="K78" s="142" t="str">
        <f>IF(Anlage_E!L78="","",Anlage_E!L78)</f>
        <v/>
      </c>
      <c r="L78" s="142" t="str">
        <f>IF(Anlage_E!M78="","",Anlage_E!M78)</f>
        <v/>
      </c>
      <c r="M78" s="142" t="str">
        <f>IF(Anlage_E!N78="","",Anlage_E!N78)</f>
        <v/>
      </c>
      <c r="N78" s="142" t="str">
        <f>IF(Anlage_E!O78="","",Anlage_E!O78)</f>
        <v/>
      </c>
      <c r="O78" s="142" t="str">
        <f>IF(Anlage_E!P78="","",Anlage_E!P78)</f>
        <v/>
      </c>
      <c r="P78" s="143" t="str">
        <f t="shared" si="3"/>
        <v/>
      </c>
      <c r="Q78" s="143" t="str">
        <f t="shared" si="4"/>
        <v/>
      </c>
      <c r="R78" s="339"/>
      <c r="S78" s="340"/>
      <c r="T78" s="340"/>
      <c r="U78" s="338"/>
      <c r="V78" s="341"/>
      <c r="W78" s="122"/>
      <c r="X78" s="342"/>
      <c r="Y78" s="343" t="str">
        <f t="shared" si="5"/>
        <v>0</v>
      </c>
      <c r="Z78" s="480"/>
      <c r="AK78" s="138"/>
      <c r="AL78" s="138"/>
      <c r="AM78" s="138"/>
      <c r="AN78" s="138"/>
      <c r="AO78" s="138"/>
      <c r="AP78" s="138"/>
      <c r="AQ78" s="138"/>
      <c r="AR78" s="138"/>
    </row>
    <row r="79" spans="1:44" x14ac:dyDescent="0.3">
      <c r="A79" s="147"/>
      <c r="B79" s="141">
        <v>70</v>
      </c>
      <c r="C79" s="142" t="str">
        <f>IF(Anlage_E!C79="","",Anlage_E!C79)</f>
        <v/>
      </c>
      <c r="D79" s="142" t="str">
        <f>IF(Anlage_E!F79="","",Anlage_E!F79)</f>
        <v/>
      </c>
      <c r="E79" s="142" t="str">
        <f>IF(Anlage_E!K79="","",Anlage_E!K79)</f>
        <v/>
      </c>
      <c r="F79" s="142" t="str">
        <f>IF(Anlage_E!D79="","",Anlage_E!D79)</f>
        <v/>
      </c>
      <c r="G79" s="142" t="str">
        <f>IF(Anlage_E!G79="","",Anlage_E!G79)</f>
        <v/>
      </c>
      <c r="H79" s="374" t="str">
        <f>IF(Anlage_E!H79="","",Anlage_E!H79)</f>
        <v/>
      </c>
      <c r="I79" s="142" t="str">
        <f>IF(Anlage_E!I79="","",Anlage_E!I79)</f>
        <v/>
      </c>
      <c r="J79" s="142" t="str">
        <f>IF(Anlage_E!J79="","",Anlage_E!J79)</f>
        <v/>
      </c>
      <c r="K79" s="142" t="str">
        <f>IF(Anlage_E!L79="","",Anlage_E!L79)</f>
        <v/>
      </c>
      <c r="L79" s="142" t="str">
        <f>IF(Anlage_E!M79="","",Anlage_E!M79)</f>
        <v/>
      </c>
      <c r="M79" s="142" t="str">
        <f>IF(Anlage_E!N79="","",Anlage_E!N79)</f>
        <v/>
      </c>
      <c r="N79" s="142" t="str">
        <f>IF(Anlage_E!O79="","",Anlage_E!O79)</f>
        <v/>
      </c>
      <c r="O79" s="142" t="str">
        <f>IF(Anlage_E!P79="","",Anlage_E!P79)</f>
        <v/>
      </c>
      <c r="P79" s="143" t="str">
        <f t="shared" si="3"/>
        <v/>
      </c>
      <c r="Q79" s="143" t="str">
        <f t="shared" si="4"/>
        <v/>
      </c>
      <c r="R79" s="339"/>
      <c r="S79" s="340"/>
      <c r="T79" s="340"/>
      <c r="U79" s="338"/>
      <c r="V79" s="341"/>
      <c r="W79" s="122"/>
      <c r="X79" s="342"/>
      <c r="Y79" s="343" t="str">
        <f t="shared" si="5"/>
        <v>0</v>
      </c>
      <c r="Z79" s="480"/>
      <c r="AK79" s="138"/>
      <c r="AL79" s="138"/>
      <c r="AM79" s="138"/>
      <c r="AN79" s="138"/>
      <c r="AO79" s="138"/>
      <c r="AP79" s="138"/>
      <c r="AQ79" s="138"/>
      <c r="AR79" s="138"/>
    </row>
    <row r="80" spans="1:44" x14ac:dyDescent="0.3">
      <c r="A80" s="147"/>
      <c r="B80" s="146">
        <v>71</v>
      </c>
      <c r="C80" s="142" t="str">
        <f>IF(Anlage_E!C80="","",Anlage_E!C80)</f>
        <v/>
      </c>
      <c r="D80" s="142" t="str">
        <f>IF(Anlage_E!F80="","",Anlage_E!F80)</f>
        <v/>
      </c>
      <c r="E80" s="142" t="str">
        <f>IF(Anlage_E!K80="","",Anlage_E!K80)</f>
        <v/>
      </c>
      <c r="F80" s="142" t="str">
        <f>IF(Anlage_E!D80="","",Anlage_E!D80)</f>
        <v/>
      </c>
      <c r="G80" s="142" t="str">
        <f>IF(Anlage_E!G80="","",Anlage_E!G80)</f>
        <v/>
      </c>
      <c r="H80" s="374" t="str">
        <f>IF(Anlage_E!H80="","",Anlage_E!H80)</f>
        <v/>
      </c>
      <c r="I80" s="142" t="str">
        <f>IF(Anlage_E!I80="","",Anlage_E!I80)</f>
        <v/>
      </c>
      <c r="J80" s="142" t="str">
        <f>IF(Anlage_E!J80="","",Anlage_E!J80)</f>
        <v/>
      </c>
      <c r="K80" s="142" t="str">
        <f>IF(Anlage_E!L80="","",Anlage_E!L80)</f>
        <v/>
      </c>
      <c r="L80" s="142" t="str">
        <f>IF(Anlage_E!M80="","",Anlage_E!M80)</f>
        <v/>
      </c>
      <c r="M80" s="142" t="str">
        <f>IF(Anlage_E!N80="","",Anlage_E!N80)</f>
        <v/>
      </c>
      <c r="N80" s="142" t="str">
        <f>IF(Anlage_E!O80="","",Anlage_E!O80)</f>
        <v/>
      </c>
      <c r="O80" s="142" t="str">
        <f>IF(Anlage_E!P80="","",Anlage_E!P80)</f>
        <v/>
      </c>
      <c r="P80" s="143" t="str">
        <f t="shared" si="3"/>
        <v/>
      </c>
      <c r="Q80" s="143" t="str">
        <f t="shared" si="4"/>
        <v/>
      </c>
      <c r="R80" s="339"/>
      <c r="S80" s="340"/>
      <c r="T80" s="340"/>
      <c r="U80" s="338"/>
      <c r="V80" s="341"/>
      <c r="W80" s="122"/>
      <c r="X80" s="342"/>
      <c r="Y80" s="343" t="str">
        <f t="shared" si="5"/>
        <v>0</v>
      </c>
      <c r="Z80" s="480"/>
      <c r="AK80" s="138"/>
      <c r="AL80" s="138"/>
      <c r="AM80" s="138"/>
      <c r="AN80" s="138"/>
      <c r="AO80" s="138"/>
      <c r="AP80" s="138"/>
      <c r="AQ80" s="138"/>
      <c r="AR80" s="138"/>
    </row>
    <row r="81" spans="1:44" x14ac:dyDescent="0.3">
      <c r="A81" s="147"/>
      <c r="B81" s="146">
        <v>72</v>
      </c>
      <c r="C81" s="142" t="str">
        <f>IF(Anlage_E!C81="","",Anlage_E!C81)</f>
        <v/>
      </c>
      <c r="D81" s="142" t="str">
        <f>IF(Anlage_E!F81="","",Anlage_E!F81)</f>
        <v/>
      </c>
      <c r="E81" s="142" t="str">
        <f>IF(Anlage_E!K81="","",Anlage_E!K81)</f>
        <v/>
      </c>
      <c r="F81" s="142" t="str">
        <f>IF(Anlage_E!D81="","",Anlage_E!D81)</f>
        <v/>
      </c>
      <c r="G81" s="142" t="str">
        <f>IF(Anlage_E!G81="","",Anlage_E!G81)</f>
        <v/>
      </c>
      <c r="H81" s="374" t="str">
        <f>IF(Anlage_E!H81="","",Anlage_E!H81)</f>
        <v/>
      </c>
      <c r="I81" s="142" t="str">
        <f>IF(Anlage_E!I81="","",Anlage_E!I81)</f>
        <v/>
      </c>
      <c r="J81" s="142" t="str">
        <f>IF(Anlage_E!J81="","",Anlage_E!J81)</f>
        <v/>
      </c>
      <c r="K81" s="142" t="str">
        <f>IF(Anlage_E!L81="","",Anlage_E!L81)</f>
        <v/>
      </c>
      <c r="L81" s="142" t="str">
        <f>IF(Anlage_E!M81="","",Anlage_E!M81)</f>
        <v/>
      </c>
      <c r="M81" s="142" t="str">
        <f>IF(Anlage_E!N81="","",Anlage_E!N81)</f>
        <v/>
      </c>
      <c r="N81" s="142" t="str">
        <f>IF(Anlage_E!O81="","",Anlage_E!O81)</f>
        <v/>
      </c>
      <c r="O81" s="142" t="str">
        <f>IF(Anlage_E!P81="","",Anlage_E!P81)</f>
        <v/>
      </c>
      <c r="P81" s="143" t="str">
        <f t="shared" si="3"/>
        <v/>
      </c>
      <c r="Q81" s="143" t="str">
        <f t="shared" si="4"/>
        <v/>
      </c>
      <c r="R81" s="339"/>
      <c r="S81" s="340"/>
      <c r="T81" s="340"/>
      <c r="U81" s="338"/>
      <c r="V81" s="341"/>
      <c r="W81" s="122"/>
      <c r="X81" s="342"/>
      <c r="Y81" s="343" t="str">
        <f t="shared" si="5"/>
        <v>0</v>
      </c>
      <c r="Z81" s="480"/>
      <c r="AK81" s="138"/>
      <c r="AL81" s="138"/>
      <c r="AM81" s="138"/>
      <c r="AN81" s="138"/>
      <c r="AO81" s="138"/>
      <c r="AP81" s="138"/>
      <c r="AQ81" s="138"/>
      <c r="AR81" s="138"/>
    </row>
    <row r="82" spans="1:44" x14ac:dyDescent="0.3">
      <c r="A82" s="147"/>
      <c r="B82" s="141">
        <v>73</v>
      </c>
      <c r="C82" s="142" t="str">
        <f>IF(Anlage_E!C82="","",Anlage_E!C82)</f>
        <v/>
      </c>
      <c r="D82" s="142" t="str">
        <f>IF(Anlage_E!F82="","",Anlage_E!F82)</f>
        <v/>
      </c>
      <c r="E82" s="142" t="str">
        <f>IF(Anlage_E!K82="","",Anlage_E!K82)</f>
        <v/>
      </c>
      <c r="F82" s="142" t="str">
        <f>IF(Anlage_E!D82="","",Anlage_E!D82)</f>
        <v/>
      </c>
      <c r="G82" s="142" t="str">
        <f>IF(Anlage_E!G82="","",Anlage_E!G82)</f>
        <v/>
      </c>
      <c r="H82" s="374" t="str">
        <f>IF(Anlage_E!H82="","",Anlage_E!H82)</f>
        <v/>
      </c>
      <c r="I82" s="142" t="str">
        <f>IF(Anlage_E!I82="","",Anlage_E!I82)</f>
        <v/>
      </c>
      <c r="J82" s="142" t="str">
        <f>IF(Anlage_E!J82="","",Anlage_E!J82)</f>
        <v/>
      </c>
      <c r="K82" s="142" t="str">
        <f>IF(Anlage_E!L82="","",Anlage_E!L82)</f>
        <v/>
      </c>
      <c r="L82" s="142" t="str">
        <f>IF(Anlage_E!M82="","",Anlage_E!M82)</f>
        <v/>
      </c>
      <c r="M82" s="142" t="str">
        <f>IF(Anlage_E!N82="","",Anlage_E!N82)</f>
        <v/>
      </c>
      <c r="N82" s="142" t="str">
        <f>IF(Anlage_E!O82="","",Anlage_E!O82)</f>
        <v/>
      </c>
      <c r="O82" s="142" t="str">
        <f>IF(Anlage_E!P82="","",Anlage_E!P82)</f>
        <v/>
      </c>
      <c r="P82" s="143" t="str">
        <f t="shared" si="3"/>
        <v/>
      </c>
      <c r="Q82" s="143" t="str">
        <f t="shared" si="4"/>
        <v/>
      </c>
      <c r="R82" s="339"/>
      <c r="S82" s="340"/>
      <c r="T82" s="340"/>
      <c r="U82" s="338"/>
      <c r="V82" s="341"/>
      <c r="W82" s="122"/>
      <c r="X82" s="342"/>
      <c r="Y82" s="343" t="str">
        <f t="shared" si="5"/>
        <v>0</v>
      </c>
      <c r="Z82" s="480"/>
      <c r="AK82" s="138"/>
      <c r="AL82" s="138"/>
      <c r="AM82" s="138"/>
      <c r="AN82" s="138"/>
      <c r="AO82" s="138"/>
      <c r="AP82" s="138"/>
      <c r="AQ82" s="138"/>
      <c r="AR82" s="138"/>
    </row>
    <row r="83" spans="1:44" x14ac:dyDescent="0.3">
      <c r="A83" s="147"/>
      <c r="B83" s="146">
        <v>74</v>
      </c>
      <c r="C83" s="142" t="str">
        <f>IF(Anlage_E!C83="","",Anlage_E!C83)</f>
        <v/>
      </c>
      <c r="D83" s="142" t="str">
        <f>IF(Anlage_E!F83="","",Anlage_E!F83)</f>
        <v/>
      </c>
      <c r="E83" s="142" t="str">
        <f>IF(Anlage_E!K83="","",Anlage_E!K83)</f>
        <v/>
      </c>
      <c r="F83" s="142" t="str">
        <f>IF(Anlage_E!D83="","",Anlage_E!D83)</f>
        <v/>
      </c>
      <c r="G83" s="142" t="str">
        <f>IF(Anlage_E!G83="","",Anlage_E!G83)</f>
        <v/>
      </c>
      <c r="H83" s="374" t="str">
        <f>IF(Anlage_E!H83="","",Anlage_E!H83)</f>
        <v/>
      </c>
      <c r="I83" s="142" t="str">
        <f>IF(Anlage_E!I83="","",Anlage_E!I83)</f>
        <v/>
      </c>
      <c r="J83" s="142" t="str">
        <f>IF(Anlage_E!J83="","",Anlage_E!J83)</f>
        <v/>
      </c>
      <c r="K83" s="142" t="str">
        <f>IF(Anlage_E!L83="","",Anlage_E!L83)</f>
        <v/>
      </c>
      <c r="L83" s="142" t="str">
        <f>IF(Anlage_E!M83="","",Anlage_E!M83)</f>
        <v/>
      </c>
      <c r="M83" s="142" t="str">
        <f>IF(Anlage_E!N83="","",Anlage_E!N83)</f>
        <v/>
      </c>
      <c r="N83" s="142" t="str">
        <f>IF(Anlage_E!O83="","",Anlage_E!O83)</f>
        <v/>
      </c>
      <c r="O83" s="142" t="str">
        <f>IF(Anlage_E!P83="","",Anlage_E!P83)</f>
        <v/>
      </c>
      <c r="P83" s="143" t="str">
        <f t="shared" si="3"/>
        <v/>
      </c>
      <c r="Q83" s="143" t="str">
        <f t="shared" si="4"/>
        <v/>
      </c>
      <c r="R83" s="339"/>
      <c r="S83" s="340"/>
      <c r="T83" s="340"/>
      <c r="U83" s="338"/>
      <c r="V83" s="341"/>
      <c r="W83" s="122"/>
      <c r="X83" s="342"/>
      <c r="Y83" s="343" t="str">
        <f t="shared" si="5"/>
        <v>0</v>
      </c>
      <c r="Z83" s="480"/>
      <c r="AK83" s="138"/>
      <c r="AL83" s="138"/>
      <c r="AM83" s="138"/>
      <c r="AN83" s="138"/>
      <c r="AO83" s="138"/>
      <c r="AP83" s="138"/>
      <c r="AQ83" s="138"/>
      <c r="AR83" s="138"/>
    </row>
    <row r="84" spans="1:44" x14ac:dyDescent="0.3">
      <c r="A84" s="147"/>
      <c r="B84" s="146">
        <v>75</v>
      </c>
      <c r="C84" s="142" t="str">
        <f>IF(Anlage_E!C84="","",Anlage_E!C84)</f>
        <v/>
      </c>
      <c r="D84" s="142" t="str">
        <f>IF(Anlage_E!F84="","",Anlage_E!F84)</f>
        <v/>
      </c>
      <c r="E84" s="142" t="str">
        <f>IF(Anlage_E!K84="","",Anlage_E!K84)</f>
        <v/>
      </c>
      <c r="F84" s="142" t="str">
        <f>IF(Anlage_E!D84="","",Anlage_E!D84)</f>
        <v/>
      </c>
      <c r="G84" s="142" t="str">
        <f>IF(Anlage_E!G84="","",Anlage_E!G84)</f>
        <v/>
      </c>
      <c r="H84" s="374" t="str">
        <f>IF(Anlage_E!H84="","",Anlage_E!H84)</f>
        <v/>
      </c>
      <c r="I84" s="142" t="str">
        <f>IF(Anlage_E!I84="","",Anlage_E!I84)</f>
        <v/>
      </c>
      <c r="J84" s="142" t="str">
        <f>IF(Anlage_E!J84="","",Anlage_E!J84)</f>
        <v/>
      </c>
      <c r="K84" s="142" t="str">
        <f>IF(Anlage_E!L84="","",Anlage_E!L84)</f>
        <v/>
      </c>
      <c r="L84" s="142" t="str">
        <f>IF(Anlage_E!M84="","",Anlage_E!M84)</f>
        <v/>
      </c>
      <c r="M84" s="142" t="str">
        <f>IF(Anlage_E!N84="","",Anlage_E!N84)</f>
        <v/>
      </c>
      <c r="N84" s="142" t="str">
        <f>IF(Anlage_E!O84="","",Anlage_E!O84)</f>
        <v/>
      </c>
      <c r="O84" s="142" t="str">
        <f>IF(Anlage_E!P84="","",Anlage_E!P84)</f>
        <v/>
      </c>
      <c r="P84" s="143" t="str">
        <f t="shared" si="3"/>
        <v/>
      </c>
      <c r="Q84" s="143" t="str">
        <f t="shared" si="4"/>
        <v/>
      </c>
      <c r="R84" s="339"/>
      <c r="S84" s="340"/>
      <c r="T84" s="340"/>
      <c r="U84" s="338"/>
      <c r="V84" s="341"/>
      <c r="W84" s="122"/>
      <c r="X84" s="342"/>
      <c r="Y84" s="343" t="str">
        <f t="shared" si="5"/>
        <v>0</v>
      </c>
      <c r="Z84" s="480"/>
      <c r="AK84" s="138"/>
      <c r="AL84" s="138"/>
      <c r="AM84" s="138"/>
      <c r="AN84" s="138"/>
      <c r="AO84" s="138"/>
      <c r="AP84" s="138"/>
      <c r="AQ84" s="138"/>
      <c r="AR84" s="138"/>
    </row>
    <row r="85" spans="1:44" x14ac:dyDescent="0.3">
      <c r="A85" s="147"/>
      <c r="B85" s="141">
        <v>76</v>
      </c>
      <c r="C85" s="142" t="str">
        <f>IF(Anlage_E!C85="","",Anlage_E!C85)</f>
        <v/>
      </c>
      <c r="D85" s="142" t="str">
        <f>IF(Anlage_E!F85="","",Anlage_E!F85)</f>
        <v/>
      </c>
      <c r="E85" s="142" t="str">
        <f>IF(Anlage_E!K85="","",Anlage_E!K85)</f>
        <v/>
      </c>
      <c r="F85" s="142" t="str">
        <f>IF(Anlage_E!D85="","",Anlage_E!D85)</f>
        <v/>
      </c>
      <c r="G85" s="142" t="str">
        <f>IF(Anlage_E!G85="","",Anlage_E!G85)</f>
        <v/>
      </c>
      <c r="H85" s="374" t="str">
        <f>IF(Anlage_E!H85="","",Anlage_E!H85)</f>
        <v/>
      </c>
      <c r="I85" s="142" t="str">
        <f>IF(Anlage_E!I85="","",Anlage_E!I85)</f>
        <v/>
      </c>
      <c r="J85" s="142" t="str">
        <f>IF(Anlage_E!J85="","",Anlage_E!J85)</f>
        <v/>
      </c>
      <c r="K85" s="142" t="str">
        <f>IF(Anlage_E!L85="","",Anlage_E!L85)</f>
        <v/>
      </c>
      <c r="L85" s="142" t="str">
        <f>IF(Anlage_E!M85="","",Anlage_E!M85)</f>
        <v/>
      </c>
      <c r="M85" s="142" t="str">
        <f>IF(Anlage_E!N85="","",Anlage_E!N85)</f>
        <v/>
      </c>
      <c r="N85" s="142" t="str">
        <f>IF(Anlage_E!O85="","",Anlage_E!O85)</f>
        <v/>
      </c>
      <c r="O85" s="142" t="str">
        <f>IF(Anlage_E!P85="","",Anlage_E!P85)</f>
        <v/>
      </c>
      <c r="P85" s="143" t="str">
        <f t="shared" si="3"/>
        <v/>
      </c>
      <c r="Q85" s="143" t="str">
        <f t="shared" si="4"/>
        <v/>
      </c>
      <c r="R85" s="339"/>
      <c r="S85" s="340"/>
      <c r="T85" s="340"/>
      <c r="U85" s="338"/>
      <c r="V85" s="341"/>
      <c r="W85" s="122"/>
      <c r="X85" s="342"/>
      <c r="Y85" s="343" t="str">
        <f t="shared" si="5"/>
        <v>0</v>
      </c>
      <c r="Z85" s="480"/>
      <c r="AK85" s="138"/>
      <c r="AL85" s="138"/>
      <c r="AM85" s="138"/>
      <c r="AN85" s="138"/>
      <c r="AO85" s="138"/>
      <c r="AP85" s="138"/>
      <c r="AQ85" s="138"/>
      <c r="AR85" s="138"/>
    </row>
    <row r="86" spans="1:44" x14ac:dyDescent="0.3">
      <c r="A86" s="147"/>
      <c r="B86" s="146">
        <v>77</v>
      </c>
      <c r="C86" s="142" t="str">
        <f>IF(Anlage_E!C86="","",Anlage_E!C86)</f>
        <v/>
      </c>
      <c r="D86" s="142" t="str">
        <f>IF(Anlage_E!F86="","",Anlage_E!F86)</f>
        <v/>
      </c>
      <c r="E86" s="142" t="str">
        <f>IF(Anlage_E!K86="","",Anlage_E!K86)</f>
        <v/>
      </c>
      <c r="F86" s="142" t="str">
        <f>IF(Anlage_E!D86="","",Anlage_E!D86)</f>
        <v/>
      </c>
      <c r="G86" s="142" t="str">
        <f>IF(Anlage_E!G86="","",Anlage_E!G86)</f>
        <v/>
      </c>
      <c r="H86" s="374" t="str">
        <f>IF(Anlage_E!H86="","",Anlage_E!H86)</f>
        <v/>
      </c>
      <c r="I86" s="142" t="str">
        <f>IF(Anlage_E!I86="","",Anlage_E!I86)</f>
        <v/>
      </c>
      <c r="J86" s="142" t="str">
        <f>IF(Anlage_E!J86="","",Anlage_E!J86)</f>
        <v/>
      </c>
      <c r="K86" s="142" t="str">
        <f>IF(Anlage_E!L86="","",Anlage_E!L86)</f>
        <v/>
      </c>
      <c r="L86" s="142" t="str">
        <f>IF(Anlage_E!M86="","",Anlage_E!M86)</f>
        <v/>
      </c>
      <c r="M86" s="142" t="str">
        <f>IF(Anlage_E!N86="","",Anlage_E!N86)</f>
        <v/>
      </c>
      <c r="N86" s="142" t="str">
        <f>IF(Anlage_E!O86="","",Anlage_E!O86)</f>
        <v/>
      </c>
      <c r="O86" s="142" t="str">
        <f>IF(Anlage_E!P86="","",Anlage_E!P86)</f>
        <v/>
      </c>
      <c r="P86" s="143" t="str">
        <f t="shared" si="3"/>
        <v/>
      </c>
      <c r="Q86" s="143" t="str">
        <f t="shared" si="4"/>
        <v/>
      </c>
      <c r="R86" s="339"/>
      <c r="S86" s="340"/>
      <c r="T86" s="340"/>
      <c r="U86" s="338"/>
      <c r="V86" s="341"/>
      <c r="W86" s="122"/>
      <c r="X86" s="342"/>
      <c r="Y86" s="343" t="str">
        <f t="shared" si="5"/>
        <v>0</v>
      </c>
      <c r="Z86" s="480"/>
      <c r="AK86" s="138"/>
      <c r="AL86" s="138"/>
      <c r="AM86" s="138"/>
      <c r="AN86" s="138"/>
      <c r="AO86" s="138"/>
      <c r="AP86" s="138"/>
      <c r="AQ86" s="138"/>
      <c r="AR86" s="138"/>
    </row>
    <row r="87" spans="1:44" x14ac:dyDescent="0.3">
      <c r="A87" s="147"/>
      <c r="B87" s="146">
        <v>78</v>
      </c>
      <c r="C87" s="142" t="str">
        <f>IF(Anlage_E!C87="","",Anlage_E!C87)</f>
        <v/>
      </c>
      <c r="D87" s="142" t="str">
        <f>IF(Anlage_E!F87="","",Anlage_E!F87)</f>
        <v/>
      </c>
      <c r="E87" s="142" t="str">
        <f>IF(Anlage_E!K87="","",Anlage_E!K87)</f>
        <v/>
      </c>
      <c r="F87" s="142" t="str">
        <f>IF(Anlage_E!D87="","",Anlage_E!D87)</f>
        <v/>
      </c>
      <c r="G87" s="142" t="str">
        <f>IF(Anlage_E!G87="","",Anlage_E!G87)</f>
        <v/>
      </c>
      <c r="H87" s="374" t="str">
        <f>IF(Anlage_E!H87="","",Anlage_E!H87)</f>
        <v/>
      </c>
      <c r="I87" s="142" t="str">
        <f>IF(Anlage_E!I87="","",Anlage_E!I87)</f>
        <v/>
      </c>
      <c r="J87" s="142" t="str">
        <f>IF(Anlage_E!J87="","",Anlage_E!J87)</f>
        <v/>
      </c>
      <c r="K87" s="142" t="str">
        <f>IF(Anlage_E!L87="","",Anlage_E!L87)</f>
        <v/>
      </c>
      <c r="L87" s="142" t="str">
        <f>IF(Anlage_E!M87="","",Anlage_E!M87)</f>
        <v/>
      </c>
      <c r="M87" s="142" t="str">
        <f>IF(Anlage_E!N87="","",Anlage_E!N87)</f>
        <v/>
      </c>
      <c r="N87" s="142" t="str">
        <f>IF(Anlage_E!O87="","",Anlage_E!O87)</f>
        <v/>
      </c>
      <c r="O87" s="142" t="str">
        <f>IF(Anlage_E!P87="","",Anlage_E!P87)</f>
        <v/>
      </c>
      <c r="P87" s="143" t="str">
        <f t="shared" si="3"/>
        <v/>
      </c>
      <c r="Q87" s="143" t="str">
        <f t="shared" si="4"/>
        <v/>
      </c>
      <c r="R87" s="339"/>
      <c r="S87" s="340"/>
      <c r="T87" s="340"/>
      <c r="U87" s="338"/>
      <c r="V87" s="341"/>
      <c r="W87" s="122"/>
      <c r="X87" s="342"/>
      <c r="Y87" s="343" t="str">
        <f t="shared" si="5"/>
        <v>0</v>
      </c>
      <c r="Z87" s="480"/>
      <c r="AK87" s="138"/>
      <c r="AL87" s="138"/>
      <c r="AM87" s="138"/>
      <c r="AN87" s="138"/>
      <c r="AO87" s="138"/>
      <c r="AP87" s="138"/>
      <c r="AQ87" s="138"/>
      <c r="AR87" s="138"/>
    </row>
    <row r="88" spans="1:44" x14ac:dyDescent="0.3">
      <c r="A88" s="147"/>
      <c r="B88" s="141">
        <v>79</v>
      </c>
      <c r="C88" s="142" t="str">
        <f>IF(Anlage_E!C88="","",Anlage_E!C88)</f>
        <v/>
      </c>
      <c r="D88" s="142" t="str">
        <f>IF(Anlage_E!F88="","",Anlage_E!F88)</f>
        <v/>
      </c>
      <c r="E88" s="142" t="str">
        <f>IF(Anlage_E!K88="","",Anlage_E!K88)</f>
        <v/>
      </c>
      <c r="F88" s="142" t="str">
        <f>IF(Anlage_E!D88="","",Anlage_E!D88)</f>
        <v/>
      </c>
      <c r="G88" s="142" t="str">
        <f>IF(Anlage_E!G88="","",Anlage_E!G88)</f>
        <v/>
      </c>
      <c r="H88" s="374" t="str">
        <f>IF(Anlage_E!H88="","",Anlage_E!H88)</f>
        <v/>
      </c>
      <c r="I88" s="142" t="str">
        <f>IF(Anlage_E!I88="","",Anlage_E!I88)</f>
        <v/>
      </c>
      <c r="J88" s="142" t="str">
        <f>IF(Anlage_E!J88="","",Anlage_E!J88)</f>
        <v/>
      </c>
      <c r="K88" s="142" t="str">
        <f>IF(Anlage_E!L88="","",Anlage_E!L88)</f>
        <v/>
      </c>
      <c r="L88" s="142" t="str">
        <f>IF(Anlage_E!M88="","",Anlage_E!M88)</f>
        <v/>
      </c>
      <c r="M88" s="142" t="str">
        <f>IF(Anlage_E!N88="","",Anlage_E!N88)</f>
        <v/>
      </c>
      <c r="N88" s="142" t="str">
        <f>IF(Anlage_E!O88="","",Anlage_E!O88)</f>
        <v/>
      </c>
      <c r="O88" s="142" t="str">
        <f>IF(Anlage_E!P88="","",Anlage_E!P88)</f>
        <v/>
      </c>
      <c r="P88" s="143" t="str">
        <f t="shared" si="3"/>
        <v/>
      </c>
      <c r="Q88" s="143" t="str">
        <f t="shared" si="4"/>
        <v/>
      </c>
      <c r="R88" s="339"/>
      <c r="S88" s="340"/>
      <c r="T88" s="340"/>
      <c r="U88" s="338"/>
      <c r="V88" s="341"/>
      <c r="W88" s="122"/>
      <c r="X88" s="342"/>
      <c r="Y88" s="343" t="str">
        <f t="shared" si="5"/>
        <v>0</v>
      </c>
      <c r="Z88" s="480"/>
      <c r="AK88" s="138"/>
      <c r="AL88" s="138"/>
      <c r="AM88" s="138"/>
      <c r="AN88" s="138"/>
      <c r="AO88" s="138"/>
      <c r="AP88" s="138"/>
      <c r="AQ88" s="138"/>
      <c r="AR88" s="138"/>
    </row>
    <row r="89" spans="1:44" x14ac:dyDescent="0.3">
      <c r="A89" s="147"/>
      <c r="B89" s="146">
        <v>80</v>
      </c>
      <c r="C89" s="142" t="str">
        <f>IF(Anlage_E!C89="","",Anlage_E!C89)</f>
        <v/>
      </c>
      <c r="D89" s="142" t="str">
        <f>IF(Anlage_E!F89="","",Anlage_E!F89)</f>
        <v/>
      </c>
      <c r="E89" s="142" t="str">
        <f>IF(Anlage_E!K89="","",Anlage_E!K89)</f>
        <v/>
      </c>
      <c r="F89" s="142" t="str">
        <f>IF(Anlage_E!D89="","",Anlage_E!D89)</f>
        <v/>
      </c>
      <c r="G89" s="142" t="str">
        <f>IF(Anlage_E!G89="","",Anlage_E!G89)</f>
        <v/>
      </c>
      <c r="H89" s="374" t="str">
        <f>IF(Anlage_E!H89="","",Anlage_E!H89)</f>
        <v/>
      </c>
      <c r="I89" s="142" t="str">
        <f>IF(Anlage_E!I89="","",Anlage_E!I89)</f>
        <v/>
      </c>
      <c r="J89" s="142" t="str">
        <f>IF(Anlage_E!J89="","",Anlage_E!J89)</f>
        <v/>
      </c>
      <c r="K89" s="142" t="str">
        <f>IF(Anlage_E!L89="","",Anlage_E!L89)</f>
        <v/>
      </c>
      <c r="L89" s="142" t="str">
        <f>IF(Anlage_E!M89="","",Anlage_E!M89)</f>
        <v/>
      </c>
      <c r="M89" s="142" t="str">
        <f>IF(Anlage_E!N89="","",Anlage_E!N89)</f>
        <v/>
      </c>
      <c r="N89" s="142" t="str">
        <f>IF(Anlage_E!O89="","",Anlage_E!O89)</f>
        <v/>
      </c>
      <c r="O89" s="142" t="str">
        <f>IF(Anlage_E!P89="","",Anlage_E!P89)</f>
        <v/>
      </c>
      <c r="P89" s="143" t="str">
        <f t="shared" si="3"/>
        <v/>
      </c>
      <c r="Q89" s="143" t="str">
        <f t="shared" si="4"/>
        <v/>
      </c>
      <c r="R89" s="339"/>
      <c r="S89" s="340"/>
      <c r="T89" s="340"/>
      <c r="U89" s="338"/>
      <c r="V89" s="341"/>
      <c r="W89" s="122"/>
      <c r="X89" s="342"/>
      <c r="Y89" s="343" t="str">
        <f t="shared" si="5"/>
        <v>0</v>
      </c>
      <c r="Z89" s="480"/>
      <c r="AK89" s="138"/>
      <c r="AL89" s="138"/>
      <c r="AM89" s="138"/>
      <c r="AN89" s="138"/>
      <c r="AO89" s="138"/>
      <c r="AP89" s="138"/>
      <c r="AQ89" s="138"/>
      <c r="AR89" s="138"/>
    </row>
    <row r="90" spans="1:44" x14ac:dyDescent="0.3">
      <c r="A90" s="147"/>
      <c r="B90" s="146">
        <v>81</v>
      </c>
      <c r="C90" s="142" t="str">
        <f>IF(Anlage_E!C90="","",Anlage_E!C90)</f>
        <v/>
      </c>
      <c r="D90" s="142" t="str">
        <f>IF(Anlage_E!F90="","",Anlage_E!F90)</f>
        <v/>
      </c>
      <c r="E90" s="142" t="str">
        <f>IF(Anlage_E!K90="","",Anlage_E!K90)</f>
        <v/>
      </c>
      <c r="F90" s="142" t="str">
        <f>IF(Anlage_E!D90="","",Anlage_E!D90)</f>
        <v/>
      </c>
      <c r="G90" s="142" t="str">
        <f>IF(Anlage_E!G90="","",Anlage_E!G90)</f>
        <v/>
      </c>
      <c r="H90" s="374" t="str">
        <f>IF(Anlage_E!H90="","",Anlage_E!H90)</f>
        <v/>
      </c>
      <c r="I90" s="142" t="str">
        <f>IF(Anlage_E!I90="","",Anlage_E!I90)</f>
        <v/>
      </c>
      <c r="J90" s="142" t="str">
        <f>IF(Anlage_E!J90="","",Anlage_E!J90)</f>
        <v/>
      </c>
      <c r="K90" s="142" t="str">
        <f>IF(Anlage_E!L90="","",Anlage_E!L90)</f>
        <v/>
      </c>
      <c r="L90" s="142" t="str">
        <f>IF(Anlage_E!M90="","",Anlage_E!M90)</f>
        <v/>
      </c>
      <c r="M90" s="142" t="str">
        <f>IF(Anlage_E!N90="","",Anlage_E!N90)</f>
        <v/>
      </c>
      <c r="N90" s="142" t="str">
        <f>IF(Anlage_E!O90="","",Anlage_E!O90)</f>
        <v/>
      </c>
      <c r="O90" s="142" t="str">
        <f>IF(Anlage_E!P90="","",Anlage_E!P90)</f>
        <v/>
      </c>
      <c r="P90" s="143" t="str">
        <f t="shared" si="3"/>
        <v/>
      </c>
      <c r="Q90" s="143" t="str">
        <f t="shared" si="4"/>
        <v/>
      </c>
      <c r="R90" s="339"/>
      <c r="S90" s="340"/>
      <c r="T90" s="340"/>
      <c r="U90" s="338"/>
      <c r="V90" s="341"/>
      <c r="W90" s="122"/>
      <c r="X90" s="342"/>
      <c r="Y90" s="343" t="str">
        <f t="shared" si="5"/>
        <v>0</v>
      </c>
      <c r="Z90" s="480"/>
      <c r="AK90" s="138"/>
      <c r="AL90" s="138"/>
      <c r="AM90" s="138"/>
      <c r="AN90" s="138"/>
      <c r="AO90" s="138"/>
      <c r="AP90" s="138"/>
      <c r="AQ90" s="138"/>
      <c r="AR90" s="138"/>
    </row>
    <row r="91" spans="1:44" x14ac:dyDescent="0.3">
      <c r="A91" s="147"/>
      <c r="B91" s="141">
        <v>82</v>
      </c>
      <c r="C91" s="142" t="str">
        <f>IF(Anlage_E!C91="","",Anlage_E!C91)</f>
        <v/>
      </c>
      <c r="D91" s="142" t="str">
        <f>IF(Anlage_E!F91="","",Anlage_E!F91)</f>
        <v/>
      </c>
      <c r="E91" s="142" t="str">
        <f>IF(Anlage_E!K91="","",Anlage_E!K91)</f>
        <v/>
      </c>
      <c r="F91" s="142" t="str">
        <f>IF(Anlage_E!D91="","",Anlage_E!D91)</f>
        <v/>
      </c>
      <c r="G91" s="142" t="str">
        <f>IF(Anlage_E!G91="","",Anlage_E!G91)</f>
        <v/>
      </c>
      <c r="H91" s="374" t="str">
        <f>IF(Anlage_E!H91="","",Anlage_E!H91)</f>
        <v/>
      </c>
      <c r="I91" s="142" t="str">
        <f>IF(Anlage_E!I91="","",Anlage_E!I91)</f>
        <v/>
      </c>
      <c r="J91" s="142" t="str">
        <f>IF(Anlage_E!J91="","",Anlage_E!J91)</f>
        <v/>
      </c>
      <c r="K91" s="142" t="str">
        <f>IF(Anlage_E!L91="","",Anlage_E!L91)</f>
        <v/>
      </c>
      <c r="L91" s="142" t="str">
        <f>IF(Anlage_E!M91="","",Anlage_E!M91)</f>
        <v/>
      </c>
      <c r="M91" s="142" t="str">
        <f>IF(Anlage_E!N91="","",Anlage_E!N91)</f>
        <v/>
      </c>
      <c r="N91" s="142" t="str">
        <f>IF(Anlage_E!O91="","",Anlage_E!O91)</f>
        <v/>
      </c>
      <c r="O91" s="142" t="str">
        <f>IF(Anlage_E!P91="","",Anlage_E!P91)</f>
        <v/>
      </c>
      <c r="P91" s="143" t="str">
        <f t="shared" si="3"/>
        <v/>
      </c>
      <c r="Q91" s="143" t="str">
        <f t="shared" si="4"/>
        <v/>
      </c>
      <c r="R91" s="339"/>
      <c r="S91" s="340"/>
      <c r="T91" s="340"/>
      <c r="U91" s="338"/>
      <c r="V91" s="341"/>
      <c r="W91" s="122"/>
      <c r="X91" s="342"/>
      <c r="Y91" s="343" t="str">
        <f t="shared" si="5"/>
        <v>0</v>
      </c>
      <c r="Z91" s="480"/>
      <c r="AK91" s="138"/>
      <c r="AL91" s="138"/>
      <c r="AM91" s="138"/>
      <c r="AN91" s="138"/>
      <c r="AO91" s="138"/>
      <c r="AP91" s="138"/>
      <c r="AQ91" s="138"/>
      <c r="AR91" s="138"/>
    </row>
    <row r="92" spans="1:44" x14ac:dyDescent="0.3">
      <c r="A92" s="147"/>
      <c r="B92" s="146">
        <v>83</v>
      </c>
      <c r="C92" s="142" t="str">
        <f>IF(Anlage_E!C92="","",Anlage_E!C92)</f>
        <v/>
      </c>
      <c r="D92" s="142" t="str">
        <f>IF(Anlage_E!F92="","",Anlage_E!F92)</f>
        <v/>
      </c>
      <c r="E92" s="142" t="str">
        <f>IF(Anlage_E!K92="","",Anlage_E!K92)</f>
        <v/>
      </c>
      <c r="F92" s="142" t="str">
        <f>IF(Anlage_E!D92="","",Anlage_E!D92)</f>
        <v/>
      </c>
      <c r="G92" s="142" t="str">
        <f>IF(Anlage_E!G92="","",Anlage_E!G92)</f>
        <v/>
      </c>
      <c r="H92" s="374" t="str">
        <f>IF(Anlage_E!H92="","",Anlage_E!H92)</f>
        <v/>
      </c>
      <c r="I92" s="142" t="str">
        <f>IF(Anlage_E!I92="","",Anlage_E!I92)</f>
        <v/>
      </c>
      <c r="J92" s="142" t="str">
        <f>IF(Anlage_E!J92="","",Anlage_E!J92)</f>
        <v/>
      </c>
      <c r="K92" s="142" t="str">
        <f>IF(Anlage_E!L92="","",Anlage_E!L92)</f>
        <v/>
      </c>
      <c r="L92" s="142" t="str">
        <f>IF(Anlage_E!M92="","",Anlage_E!M92)</f>
        <v/>
      </c>
      <c r="M92" s="142" t="str">
        <f>IF(Anlage_E!N92="","",Anlage_E!N92)</f>
        <v/>
      </c>
      <c r="N92" s="142" t="str">
        <f>IF(Anlage_E!O92="","",Anlage_E!O92)</f>
        <v/>
      </c>
      <c r="O92" s="142" t="str">
        <f>IF(Anlage_E!P92="","",Anlage_E!P92)</f>
        <v/>
      </c>
      <c r="P92" s="143" t="str">
        <f t="shared" si="3"/>
        <v/>
      </c>
      <c r="Q92" s="143" t="str">
        <f t="shared" si="4"/>
        <v/>
      </c>
      <c r="R92" s="339"/>
      <c r="S92" s="340"/>
      <c r="T92" s="340"/>
      <c r="U92" s="338"/>
      <c r="V92" s="341"/>
      <c r="W92" s="122"/>
      <c r="X92" s="342"/>
      <c r="Y92" s="343" t="str">
        <f t="shared" si="5"/>
        <v>0</v>
      </c>
      <c r="Z92" s="480"/>
      <c r="AK92" s="138"/>
      <c r="AL92" s="138"/>
      <c r="AM92" s="138"/>
      <c r="AN92" s="138"/>
      <c r="AO92" s="138"/>
      <c r="AP92" s="138"/>
      <c r="AQ92" s="138"/>
      <c r="AR92" s="138"/>
    </row>
    <row r="93" spans="1:44" x14ac:dyDescent="0.3">
      <c r="A93" s="147"/>
      <c r="B93" s="146">
        <v>84</v>
      </c>
      <c r="C93" s="142" t="str">
        <f>IF(Anlage_E!C93="","",Anlage_E!C93)</f>
        <v/>
      </c>
      <c r="D93" s="142" t="str">
        <f>IF(Anlage_E!F93="","",Anlage_E!F93)</f>
        <v/>
      </c>
      <c r="E93" s="142" t="str">
        <f>IF(Anlage_E!K93="","",Anlage_E!K93)</f>
        <v/>
      </c>
      <c r="F93" s="142" t="str">
        <f>IF(Anlage_E!D93="","",Anlage_E!D93)</f>
        <v/>
      </c>
      <c r="G93" s="142" t="str">
        <f>IF(Anlage_E!G93="","",Anlage_E!G93)</f>
        <v/>
      </c>
      <c r="H93" s="374" t="str">
        <f>IF(Anlage_E!H93="","",Anlage_E!H93)</f>
        <v/>
      </c>
      <c r="I93" s="142" t="str">
        <f>IF(Anlage_E!I93="","",Anlage_E!I93)</f>
        <v/>
      </c>
      <c r="J93" s="142" t="str">
        <f>IF(Anlage_E!J93="","",Anlage_E!J93)</f>
        <v/>
      </c>
      <c r="K93" s="142" t="str">
        <f>IF(Anlage_E!L93="","",Anlage_E!L93)</f>
        <v/>
      </c>
      <c r="L93" s="142" t="str">
        <f>IF(Anlage_E!M93="","",Anlage_E!M93)</f>
        <v/>
      </c>
      <c r="M93" s="142" t="str">
        <f>IF(Anlage_E!N93="","",Anlage_E!N93)</f>
        <v/>
      </c>
      <c r="N93" s="142" t="str">
        <f>IF(Anlage_E!O93="","",Anlage_E!O93)</f>
        <v/>
      </c>
      <c r="O93" s="142" t="str">
        <f>IF(Anlage_E!P93="","",Anlage_E!P93)</f>
        <v/>
      </c>
      <c r="P93" s="143" t="str">
        <f t="shared" si="3"/>
        <v/>
      </c>
      <c r="Q93" s="143" t="str">
        <f t="shared" si="4"/>
        <v/>
      </c>
      <c r="R93" s="339"/>
      <c r="S93" s="340"/>
      <c r="T93" s="340"/>
      <c r="U93" s="338"/>
      <c r="V93" s="341"/>
      <c r="W93" s="122"/>
      <c r="X93" s="342"/>
      <c r="Y93" s="343" t="str">
        <f t="shared" si="5"/>
        <v>0</v>
      </c>
      <c r="Z93" s="480"/>
      <c r="AK93" s="138"/>
      <c r="AL93" s="138"/>
      <c r="AM93" s="138"/>
      <c r="AN93" s="138"/>
      <c r="AO93" s="138"/>
      <c r="AP93" s="138"/>
      <c r="AQ93" s="138"/>
      <c r="AR93" s="138"/>
    </row>
    <row r="94" spans="1:44" x14ac:dyDescent="0.3">
      <c r="A94" s="147"/>
      <c r="B94" s="141">
        <v>85</v>
      </c>
      <c r="C94" s="142" t="str">
        <f>IF(Anlage_E!C94="","",Anlage_E!C94)</f>
        <v/>
      </c>
      <c r="D94" s="142" t="str">
        <f>IF(Anlage_E!F94="","",Anlage_E!F94)</f>
        <v/>
      </c>
      <c r="E94" s="142" t="str">
        <f>IF(Anlage_E!K94="","",Anlage_E!K94)</f>
        <v/>
      </c>
      <c r="F94" s="142" t="str">
        <f>IF(Anlage_E!D94="","",Anlage_E!D94)</f>
        <v/>
      </c>
      <c r="G94" s="142" t="str">
        <f>IF(Anlage_E!G94="","",Anlage_E!G94)</f>
        <v/>
      </c>
      <c r="H94" s="374" t="str">
        <f>IF(Anlage_E!H94="","",Anlage_E!H94)</f>
        <v/>
      </c>
      <c r="I94" s="142" t="str">
        <f>IF(Anlage_E!I94="","",Anlage_E!I94)</f>
        <v/>
      </c>
      <c r="J94" s="142" t="str">
        <f>IF(Anlage_E!J94="","",Anlage_E!J94)</f>
        <v/>
      </c>
      <c r="K94" s="142" t="str">
        <f>IF(Anlage_E!L94="","",Anlage_E!L94)</f>
        <v/>
      </c>
      <c r="L94" s="142" t="str">
        <f>IF(Anlage_E!M94="","",Anlage_E!M94)</f>
        <v/>
      </c>
      <c r="M94" s="142" t="str">
        <f>IF(Anlage_E!N94="","",Anlage_E!N94)</f>
        <v/>
      </c>
      <c r="N94" s="142" t="str">
        <f>IF(Anlage_E!O94="","",Anlage_E!O94)</f>
        <v/>
      </c>
      <c r="O94" s="142" t="str">
        <f>IF(Anlage_E!P94="","",Anlage_E!P94)</f>
        <v/>
      </c>
      <c r="P94" s="143" t="str">
        <f t="shared" si="3"/>
        <v/>
      </c>
      <c r="Q94" s="143" t="str">
        <f t="shared" si="4"/>
        <v/>
      </c>
      <c r="R94" s="339"/>
      <c r="S94" s="340"/>
      <c r="T94" s="340"/>
      <c r="U94" s="338"/>
      <c r="V94" s="341"/>
      <c r="W94" s="122"/>
      <c r="X94" s="342"/>
      <c r="Y94" s="343" t="str">
        <f t="shared" si="5"/>
        <v>0</v>
      </c>
      <c r="Z94" s="480"/>
      <c r="AK94" s="138"/>
      <c r="AL94" s="138"/>
      <c r="AM94" s="138"/>
      <c r="AN94" s="138"/>
      <c r="AO94" s="138"/>
      <c r="AP94" s="138"/>
      <c r="AQ94" s="138"/>
      <c r="AR94" s="138"/>
    </row>
    <row r="95" spans="1:44" x14ac:dyDescent="0.3">
      <c r="A95" s="147"/>
      <c r="B95" s="146">
        <v>86</v>
      </c>
      <c r="C95" s="142" t="str">
        <f>IF(Anlage_E!C95="","",Anlage_E!C95)</f>
        <v/>
      </c>
      <c r="D95" s="142" t="str">
        <f>IF(Anlage_E!F95="","",Anlage_E!F95)</f>
        <v/>
      </c>
      <c r="E95" s="142" t="str">
        <f>IF(Anlage_E!K95="","",Anlage_E!K95)</f>
        <v/>
      </c>
      <c r="F95" s="142" t="str">
        <f>IF(Anlage_E!D95="","",Anlage_E!D95)</f>
        <v/>
      </c>
      <c r="G95" s="142" t="str">
        <f>IF(Anlage_E!G95="","",Anlage_E!G95)</f>
        <v/>
      </c>
      <c r="H95" s="374" t="str">
        <f>IF(Anlage_E!H95="","",Anlage_E!H95)</f>
        <v/>
      </c>
      <c r="I95" s="142" t="str">
        <f>IF(Anlage_E!I95="","",Anlage_E!I95)</f>
        <v/>
      </c>
      <c r="J95" s="142" t="str">
        <f>IF(Anlage_E!J95="","",Anlage_E!J95)</f>
        <v/>
      </c>
      <c r="K95" s="142" t="str">
        <f>IF(Anlage_E!L95="","",Anlage_E!L95)</f>
        <v/>
      </c>
      <c r="L95" s="142" t="str">
        <f>IF(Anlage_E!M95="","",Anlage_E!M95)</f>
        <v/>
      </c>
      <c r="M95" s="142" t="str">
        <f>IF(Anlage_E!N95="","",Anlage_E!N95)</f>
        <v/>
      </c>
      <c r="N95" s="142" t="str">
        <f>IF(Anlage_E!O95="","",Anlage_E!O95)</f>
        <v/>
      </c>
      <c r="O95" s="142" t="str">
        <f>IF(Anlage_E!P95="","",Anlage_E!P95)</f>
        <v/>
      </c>
      <c r="P95" s="143" t="str">
        <f t="shared" si="3"/>
        <v/>
      </c>
      <c r="Q95" s="143" t="str">
        <f t="shared" si="4"/>
        <v/>
      </c>
      <c r="R95" s="339"/>
      <c r="S95" s="340"/>
      <c r="T95" s="340"/>
      <c r="U95" s="338"/>
      <c r="V95" s="341"/>
      <c r="W95" s="122"/>
      <c r="X95" s="342"/>
      <c r="Y95" s="343" t="str">
        <f t="shared" si="5"/>
        <v>0</v>
      </c>
      <c r="Z95" s="480"/>
      <c r="AK95" s="138"/>
      <c r="AL95" s="138"/>
      <c r="AM95" s="138"/>
      <c r="AN95" s="138"/>
      <c r="AO95" s="138"/>
      <c r="AP95" s="138"/>
      <c r="AQ95" s="138"/>
      <c r="AR95" s="138"/>
    </row>
    <row r="96" spans="1:44" x14ac:dyDescent="0.3">
      <c r="A96" s="147"/>
      <c r="B96" s="146">
        <v>87</v>
      </c>
      <c r="C96" s="142" t="str">
        <f>IF(Anlage_E!C96="","",Anlage_E!C96)</f>
        <v/>
      </c>
      <c r="D96" s="142" t="str">
        <f>IF(Anlage_E!F96="","",Anlage_E!F96)</f>
        <v/>
      </c>
      <c r="E96" s="142" t="str">
        <f>IF(Anlage_E!K96="","",Anlage_E!K96)</f>
        <v/>
      </c>
      <c r="F96" s="142" t="str">
        <f>IF(Anlage_E!D96="","",Anlage_E!D96)</f>
        <v/>
      </c>
      <c r="G96" s="142" t="str">
        <f>IF(Anlage_E!G96="","",Anlage_E!G96)</f>
        <v/>
      </c>
      <c r="H96" s="374" t="str">
        <f>IF(Anlage_E!H96="","",Anlage_E!H96)</f>
        <v/>
      </c>
      <c r="I96" s="142" t="str">
        <f>IF(Anlage_E!I96="","",Anlage_E!I96)</f>
        <v/>
      </c>
      <c r="J96" s="142" t="str">
        <f>IF(Anlage_E!J96="","",Anlage_E!J96)</f>
        <v/>
      </c>
      <c r="K96" s="142" t="str">
        <f>IF(Anlage_E!L96="","",Anlage_E!L96)</f>
        <v/>
      </c>
      <c r="L96" s="142" t="str">
        <f>IF(Anlage_E!M96="","",Anlage_E!M96)</f>
        <v/>
      </c>
      <c r="M96" s="142" t="str">
        <f>IF(Anlage_E!N96="","",Anlage_E!N96)</f>
        <v/>
      </c>
      <c r="N96" s="142" t="str">
        <f>IF(Anlage_E!O96="","",Anlage_E!O96)</f>
        <v/>
      </c>
      <c r="O96" s="142" t="str">
        <f>IF(Anlage_E!P96="","",Anlage_E!P96)</f>
        <v/>
      </c>
      <c r="P96" s="143" t="str">
        <f t="shared" si="3"/>
        <v/>
      </c>
      <c r="Q96" s="143" t="str">
        <f t="shared" si="4"/>
        <v/>
      </c>
      <c r="R96" s="339"/>
      <c r="S96" s="340"/>
      <c r="T96" s="340"/>
      <c r="U96" s="338"/>
      <c r="V96" s="341"/>
      <c r="W96" s="122"/>
      <c r="X96" s="342"/>
      <c r="Y96" s="343" t="str">
        <f t="shared" si="5"/>
        <v>0</v>
      </c>
      <c r="Z96" s="480"/>
      <c r="AK96" s="138"/>
      <c r="AL96" s="138"/>
      <c r="AM96" s="138"/>
      <c r="AN96" s="138"/>
      <c r="AO96" s="138"/>
      <c r="AP96" s="138"/>
      <c r="AQ96" s="138"/>
      <c r="AR96" s="138"/>
    </row>
    <row r="97" spans="1:44" x14ac:dyDescent="0.3">
      <c r="A97" s="147"/>
      <c r="B97" s="141">
        <v>88</v>
      </c>
      <c r="C97" s="142" t="str">
        <f>IF(Anlage_E!C97="","",Anlage_E!C97)</f>
        <v/>
      </c>
      <c r="D97" s="142" t="str">
        <f>IF(Anlage_E!F97="","",Anlage_E!F97)</f>
        <v/>
      </c>
      <c r="E97" s="142" t="str">
        <f>IF(Anlage_E!K97="","",Anlage_E!K97)</f>
        <v/>
      </c>
      <c r="F97" s="142" t="str">
        <f>IF(Anlage_E!D97="","",Anlage_E!D97)</f>
        <v/>
      </c>
      <c r="G97" s="142" t="str">
        <f>IF(Anlage_E!G97="","",Anlage_E!G97)</f>
        <v/>
      </c>
      <c r="H97" s="374" t="str">
        <f>IF(Anlage_E!H97="","",Anlage_E!H97)</f>
        <v/>
      </c>
      <c r="I97" s="142" t="str">
        <f>IF(Anlage_E!I97="","",Anlage_E!I97)</f>
        <v/>
      </c>
      <c r="J97" s="142" t="str">
        <f>IF(Anlage_E!J97="","",Anlage_E!J97)</f>
        <v/>
      </c>
      <c r="K97" s="142" t="str">
        <f>IF(Anlage_E!L97="","",Anlage_E!L97)</f>
        <v/>
      </c>
      <c r="L97" s="142" t="str">
        <f>IF(Anlage_E!M97="","",Anlage_E!M97)</f>
        <v/>
      </c>
      <c r="M97" s="142" t="str">
        <f>IF(Anlage_E!N97="","",Anlage_E!N97)</f>
        <v/>
      </c>
      <c r="N97" s="142" t="str">
        <f>IF(Anlage_E!O97="","",Anlage_E!O97)</f>
        <v/>
      </c>
      <c r="O97" s="142" t="str">
        <f>IF(Anlage_E!P97="","",Anlage_E!P97)</f>
        <v/>
      </c>
      <c r="P97" s="143" t="str">
        <f t="shared" si="3"/>
        <v/>
      </c>
      <c r="Q97" s="143" t="str">
        <f t="shared" si="4"/>
        <v/>
      </c>
      <c r="R97" s="339"/>
      <c r="S97" s="340"/>
      <c r="T97" s="340"/>
      <c r="U97" s="338"/>
      <c r="V97" s="341"/>
      <c r="W97" s="122"/>
      <c r="X97" s="342"/>
      <c r="Y97" s="343" t="str">
        <f t="shared" si="5"/>
        <v>0</v>
      </c>
      <c r="Z97" s="480"/>
      <c r="AK97" s="138"/>
      <c r="AL97" s="138"/>
      <c r="AM97" s="138"/>
      <c r="AN97" s="138"/>
      <c r="AO97" s="138"/>
      <c r="AP97" s="138"/>
      <c r="AQ97" s="138"/>
      <c r="AR97" s="138"/>
    </row>
    <row r="98" spans="1:44" x14ac:dyDescent="0.3">
      <c r="A98" s="147"/>
      <c r="B98" s="146">
        <v>89</v>
      </c>
      <c r="C98" s="142" t="str">
        <f>IF(Anlage_E!C98="","",Anlage_E!C98)</f>
        <v/>
      </c>
      <c r="D98" s="142" t="str">
        <f>IF(Anlage_E!F98="","",Anlage_E!F98)</f>
        <v/>
      </c>
      <c r="E98" s="142" t="str">
        <f>IF(Anlage_E!K98="","",Anlage_E!K98)</f>
        <v/>
      </c>
      <c r="F98" s="142" t="str">
        <f>IF(Anlage_E!D98="","",Anlage_E!D98)</f>
        <v/>
      </c>
      <c r="G98" s="142" t="str">
        <f>IF(Anlage_E!G98="","",Anlage_E!G98)</f>
        <v/>
      </c>
      <c r="H98" s="374" t="str">
        <f>IF(Anlage_E!H98="","",Anlage_E!H98)</f>
        <v/>
      </c>
      <c r="I98" s="142" t="str">
        <f>IF(Anlage_E!I98="","",Anlage_E!I98)</f>
        <v/>
      </c>
      <c r="J98" s="142" t="str">
        <f>IF(Anlage_E!J98="","",Anlage_E!J98)</f>
        <v/>
      </c>
      <c r="K98" s="142" t="str">
        <f>IF(Anlage_E!L98="","",Anlage_E!L98)</f>
        <v/>
      </c>
      <c r="L98" s="142" t="str">
        <f>IF(Anlage_E!M98="","",Anlage_E!M98)</f>
        <v/>
      </c>
      <c r="M98" s="142" t="str">
        <f>IF(Anlage_E!N98="","",Anlage_E!N98)</f>
        <v/>
      </c>
      <c r="N98" s="142" t="str">
        <f>IF(Anlage_E!O98="","",Anlage_E!O98)</f>
        <v/>
      </c>
      <c r="O98" s="142" t="str">
        <f>IF(Anlage_E!P98="","",Anlage_E!P98)</f>
        <v/>
      </c>
      <c r="P98" s="143" t="str">
        <f t="shared" si="3"/>
        <v/>
      </c>
      <c r="Q98" s="143" t="str">
        <f t="shared" si="4"/>
        <v/>
      </c>
      <c r="R98" s="339"/>
      <c r="S98" s="340"/>
      <c r="T98" s="340"/>
      <c r="U98" s="338"/>
      <c r="V98" s="341"/>
      <c r="W98" s="122"/>
      <c r="X98" s="342"/>
      <c r="Y98" s="343" t="str">
        <f t="shared" si="5"/>
        <v>0</v>
      </c>
      <c r="Z98" s="480"/>
      <c r="AK98" s="138"/>
      <c r="AL98" s="138"/>
      <c r="AM98" s="138"/>
      <c r="AN98" s="138"/>
      <c r="AO98" s="138"/>
      <c r="AP98" s="138"/>
      <c r="AQ98" s="138"/>
      <c r="AR98" s="138"/>
    </row>
    <row r="99" spans="1:44" x14ac:dyDescent="0.3">
      <c r="A99" s="147"/>
      <c r="B99" s="146">
        <v>90</v>
      </c>
      <c r="C99" s="142" t="str">
        <f>IF(Anlage_E!C99="","",Anlage_E!C99)</f>
        <v/>
      </c>
      <c r="D99" s="142" t="str">
        <f>IF(Anlage_E!F99="","",Anlage_E!F99)</f>
        <v/>
      </c>
      <c r="E99" s="142" t="str">
        <f>IF(Anlage_E!K99="","",Anlage_E!K99)</f>
        <v/>
      </c>
      <c r="F99" s="142" t="str">
        <f>IF(Anlage_E!D99="","",Anlage_E!D99)</f>
        <v/>
      </c>
      <c r="G99" s="142" t="str">
        <f>IF(Anlage_E!G99="","",Anlage_E!G99)</f>
        <v/>
      </c>
      <c r="H99" s="374" t="str">
        <f>IF(Anlage_E!H99="","",Anlage_E!H99)</f>
        <v/>
      </c>
      <c r="I99" s="142" t="str">
        <f>IF(Anlage_E!I99="","",Anlage_E!I99)</f>
        <v/>
      </c>
      <c r="J99" s="142" t="str">
        <f>IF(Anlage_E!J99="","",Anlage_E!J99)</f>
        <v/>
      </c>
      <c r="K99" s="142" t="str">
        <f>IF(Anlage_E!L99="","",Anlage_E!L99)</f>
        <v/>
      </c>
      <c r="L99" s="142" t="str">
        <f>IF(Anlage_E!M99="","",Anlage_E!M99)</f>
        <v/>
      </c>
      <c r="M99" s="142" t="str">
        <f>IF(Anlage_E!N99="","",Anlage_E!N99)</f>
        <v/>
      </c>
      <c r="N99" s="142" t="str">
        <f>IF(Anlage_E!O99="","",Anlage_E!O99)</f>
        <v/>
      </c>
      <c r="O99" s="142" t="str">
        <f>IF(Anlage_E!P99="","",Anlage_E!P99)</f>
        <v/>
      </c>
      <c r="P99" s="143" t="str">
        <f t="shared" si="3"/>
        <v/>
      </c>
      <c r="Q99" s="143" t="str">
        <f t="shared" si="4"/>
        <v/>
      </c>
      <c r="R99" s="339"/>
      <c r="S99" s="340"/>
      <c r="T99" s="340"/>
      <c r="U99" s="338"/>
      <c r="V99" s="341"/>
      <c r="W99" s="122"/>
      <c r="X99" s="342"/>
      <c r="Y99" s="343" t="str">
        <f t="shared" si="5"/>
        <v>0</v>
      </c>
      <c r="Z99" s="480"/>
      <c r="AK99" s="138"/>
      <c r="AL99" s="138"/>
      <c r="AM99" s="138"/>
      <c r="AN99" s="138"/>
      <c r="AO99" s="138"/>
      <c r="AP99" s="138"/>
      <c r="AQ99" s="138"/>
      <c r="AR99" s="138"/>
    </row>
    <row r="100" spans="1:44" x14ac:dyDescent="0.3">
      <c r="A100" s="147"/>
      <c r="B100" s="141">
        <v>91</v>
      </c>
      <c r="C100" s="142" t="str">
        <f>IF(Anlage_E!C100="","",Anlage_E!C100)</f>
        <v/>
      </c>
      <c r="D100" s="142" t="str">
        <f>IF(Anlage_E!F100="","",Anlage_E!F100)</f>
        <v/>
      </c>
      <c r="E100" s="142" t="str">
        <f>IF(Anlage_E!K100="","",Anlage_E!K100)</f>
        <v/>
      </c>
      <c r="F100" s="142" t="str">
        <f>IF(Anlage_E!D100="","",Anlage_E!D100)</f>
        <v/>
      </c>
      <c r="G100" s="142" t="str">
        <f>IF(Anlage_E!G100="","",Anlage_E!G100)</f>
        <v/>
      </c>
      <c r="H100" s="374" t="str">
        <f>IF(Anlage_E!H100="","",Anlage_E!H100)</f>
        <v/>
      </c>
      <c r="I100" s="142" t="str">
        <f>IF(Anlage_E!I100="","",Anlage_E!I100)</f>
        <v/>
      </c>
      <c r="J100" s="142" t="str">
        <f>IF(Anlage_E!J100="","",Anlage_E!J100)</f>
        <v/>
      </c>
      <c r="K100" s="142" t="str">
        <f>IF(Anlage_E!L100="","",Anlage_E!L100)</f>
        <v/>
      </c>
      <c r="L100" s="142" t="str">
        <f>IF(Anlage_E!M100="","",Anlage_E!M100)</f>
        <v/>
      </c>
      <c r="M100" s="142" t="str">
        <f>IF(Anlage_E!N100="","",Anlage_E!N100)</f>
        <v/>
      </c>
      <c r="N100" s="142" t="str">
        <f>IF(Anlage_E!O100="","",Anlage_E!O100)</f>
        <v/>
      </c>
      <c r="O100" s="142" t="str">
        <f>IF(Anlage_E!P100="","",Anlage_E!P100)</f>
        <v/>
      </c>
      <c r="P100" s="143" t="str">
        <f t="shared" si="3"/>
        <v/>
      </c>
      <c r="Q100" s="143" t="str">
        <f t="shared" si="4"/>
        <v/>
      </c>
      <c r="R100" s="339"/>
      <c r="S100" s="340"/>
      <c r="T100" s="340"/>
      <c r="U100" s="338"/>
      <c r="V100" s="341"/>
      <c r="W100" s="122"/>
      <c r="X100" s="342"/>
      <c r="Y100" s="343" t="str">
        <f t="shared" si="5"/>
        <v>0</v>
      </c>
      <c r="Z100" s="480"/>
      <c r="AK100" s="138"/>
      <c r="AL100" s="138"/>
      <c r="AM100" s="138"/>
      <c r="AN100" s="138"/>
      <c r="AO100" s="138"/>
      <c r="AP100" s="138"/>
      <c r="AQ100" s="138"/>
      <c r="AR100" s="138"/>
    </row>
    <row r="101" spans="1:44" x14ac:dyDescent="0.3">
      <c r="A101" s="147"/>
      <c r="B101" s="146">
        <v>92</v>
      </c>
      <c r="C101" s="142" t="str">
        <f>IF(Anlage_E!C101="","",Anlage_E!C101)</f>
        <v/>
      </c>
      <c r="D101" s="142" t="str">
        <f>IF(Anlage_E!F101="","",Anlage_E!F101)</f>
        <v/>
      </c>
      <c r="E101" s="142" t="str">
        <f>IF(Anlage_E!K101="","",Anlage_E!K101)</f>
        <v/>
      </c>
      <c r="F101" s="142" t="str">
        <f>IF(Anlage_E!D101="","",Anlage_E!D101)</f>
        <v/>
      </c>
      <c r="G101" s="142" t="str">
        <f>IF(Anlage_E!G101="","",Anlage_E!G101)</f>
        <v/>
      </c>
      <c r="H101" s="374" t="str">
        <f>IF(Anlage_E!H101="","",Anlage_E!H101)</f>
        <v/>
      </c>
      <c r="I101" s="142" t="str">
        <f>IF(Anlage_E!I101="","",Anlage_E!I101)</f>
        <v/>
      </c>
      <c r="J101" s="142" t="str">
        <f>IF(Anlage_E!J101="","",Anlage_E!J101)</f>
        <v/>
      </c>
      <c r="K101" s="142" t="str">
        <f>IF(Anlage_E!L101="","",Anlage_E!L101)</f>
        <v/>
      </c>
      <c r="L101" s="142" t="str">
        <f>IF(Anlage_E!M101="","",Anlage_E!M101)</f>
        <v/>
      </c>
      <c r="M101" s="142" t="str">
        <f>IF(Anlage_E!N101="","",Anlage_E!N101)</f>
        <v/>
      </c>
      <c r="N101" s="142" t="str">
        <f>IF(Anlage_E!O101="","",Anlage_E!O101)</f>
        <v/>
      </c>
      <c r="O101" s="142" t="str">
        <f>IF(Anlage_E!P101="","",Anlage_E!P101)</f>
        <v/>
      </c>
      <c r="P101" s="143" t="str">
        <f t="shared" si="3"/>
        <v/>
      </c>
      <c r="Q101" s="143" t="str">
        <f t="shared" si="4"/>
        <v/>
      </c>
      <c r="R101" s="339"/>
      <c r="S101" s="340"/>
      <c r="T101" s="340"/>
      <c r="U101" s="338"/>
      <c r="V101" s="341"/>
      <c r="W101" s="122"/>
      <c r="X101" s="342"/>
      <c r="Y101" s="343" t="str">
        <f t="shared" si="5"/>
        <v>0</v>
      </c>
      <c r="Z101" s="480"/>
      <c r="AK101" s="138"/>
      <c r="AL101" s="138"/>
      <c r="AM101" s="138"/>
      <c r="AN101" s="138"/>
      <c r="AO101" s="138"/>
      <c r="AP101" s="138"/>
      <c r="AQ101" s="138"/>
      <c r="AR101" s="138"/>
    </row>
    <row r="102" spans="1:44" x14ac:dyDescent="0.3">
      <c r="A102" s="147"/>
      <c r="B102" s="146">
        <v>93</v>
      </c>
      <c r="C102" s="142" t="str">
        <f>IF(Anlage_E!C102="","",Anlage_E!C102)</f>
        <v/>
      </c>
      <c r="D102" s="142" t="str">
        <f>IF(Anlage_E!F102="","",Anlage_E!F102)</f>
        <v/>
      </c>
      <c r="E102" s="142" t="str">
        <f>IF(Anlage_E!K102="","",Anlage_E!K102)</f>
        <v/>
      </c>
      <c r="F102" s="142" t="str">
        <f>IF(Anlage_E!D102="","",Anlage_E!D102)</f>
        <v/>
      </c>
      <c r="G102" s="142" t="str">
        <f>IF(Anlage_E!G102="","",Anlage_E!G102)</f>
        <v/>
      </c>
      <c r="H102" s="374" t="str">
        <f>IF(Anlage_E!H102="","",Anlage_E!H102)</f>
        <v/>
      </c>
      <c r="I102" s="142" t="str">
        <f>IF(Anlage_E!I102="","",Anlage_E!I102)</f>
        <v/>
      </c>
      <c r="J102" s="142" t="str">
        <f>IF(Anlage_E!J102="","",Anlage_E!J102)</f>
        <v/>
      </c>
      <c r="K102" s="142" t="str">
        <f>IF(Anlage_E!L102="","",Anlage_E!L102)</f>
        <v/>
      </c>
      <c r="L102" s="142" t="str">
        <f>IF(Anlage_E!M102="","",Anlage_E!M102)</f>
        <v/>
      </c>
      <c r="M102" s="142" t="str">
        <f>IF(Anlage_E!N102="","",Anlage_E!N102)</f>
        <v/>
      </c>
      <c r="N102" s="142" t="str">
        <f>IF(Anlage_E!O102="","",Anlage_E!O102)</f>
        <v/>
      </c>
      <c r="O102" s="142" t="str">
        <f>IF(Anlage_E!P102="","",Anlage_E!P102)</f>
        <v/>
      </c>
      <c r="P102" s="143" t="str">
        <f t="shared" si="3"/>
        <v/>
      </c>
      <c r="Q102" s="143" t="str">
        <f t="shared" si="4"/>
        <v/>
      </c>
      <c r="R102" s="339"/>
      <c r="S102" s="340"/>
      <c r="T102" s="340"/>
      <c r="U102" s="338"/>
      <c r="V102" s="341"/>
      <c r="W102" s="122"/>
      <c r="X102" s="342"/>
      <c r="Y102" s="343" t="str">
        <f t="shared" si="5"/>
        <v>0</v>
      </c>
      <c r="Z102" s="480"/>
      <c r="AK102" s="138"/>
      <c r="AL102" s="138"/>
      <c r="AM102" s="138"/>
      <c r="AN102" s="138"/>
      <c r="AO102" s="138"/>
      <c r="AP102" s="138"/>
      <c r="AQ102" s="138"/>
      <c r="AR102" s="138"/>
    </row>
    <row r="103" spans="1:44" x14ac:dyDescent="0.3">
      <c r="A103" s="147"/>
      <c r="B103" s="141">
        <v>94</v>
      </c>
      <c r="C103" s="142" t="str">
        <f>IF(Anlage_E!C103="","",Anlage_E!C103)</f>
        <v/>
      </c>
      <c r="D103" s="142" t="str">
        <f>IF(Anlage_E!F103="","",Anlage_E!F103)</f>
        <v/>
      </c>
      <c r="E103" s="142" t="str">
        <f>IF(Anlage_E!K103="","",Anlage_E!K103)</f>
        <v/>
      </c>
      <c r="F103" s="142" t="str">
        <f>IF(Anlage_E!D103="","",Anlage_E!D103)</f>
        <v/>
      </c>
      <c r="G103" s="142" t="str">
        <f>IF(Anlage_E!G103="","",Anlage_E!G103)</f>
        <v/>
      </c>
      <c r="H103" s="374" t="str">
        <f>IF(Anlage_E!H103="","",Anlage_E!H103)</f>
        <v/>
      </c>
      <c r="I103" s="142" t="str">
        <f>IF(Anlage_E!I103="","",Anlage_E!I103)</f>
        <v/>
      </c>
      <c r="J103" s="142" t="str">
        <f>IF(Anlage_E!J103="","",Anlage_E!J103)</f>
        <v/>
      </c>
      <c r="K103" s="142" t="str">
        <f>IF(Anlage_E!L103="","",Anlage_E!L103)</f>
        <v/>
      </c>
      <c r="L103" s="142" t="str">
        <f>IF(Anlage_E!M103="","",Anlage_E!M103)</f>
        <v/>
      </c>
      <c r="M103" s="142" t="str">
        <f>IF(Anlage_E!N103="","",Anlage_E!N103)</f>
        <v/>
      </c>
      <c r="N103" s="142" t="str">
        <f>IF(Anlage_E!O103="","",Anlage_E!O103)</f>
        <v/>
      </c>
      <c r="O103" s="142" t="str">
        <f>IF(Anlage_E!P103="","",Anlage_E!P103)</f>
        <v/>
      </c>
      <c r="P103" s="143" t="str">
        <f t="shared" si="3"/>
        <v/>
      </c>
      <c r="Q103" s="143" t="str">
        <f t="shared" si="4"/>
        <v/>
      </c>
      <c r="R103" s="339"/>
      <c r="S103" s="340"/>
      <c r="T103" s="340"/>
      <c r="U103" s="338"/>
      <c r="V103" s="341"/>
      <c r="W103" s="122"/>
      <c r="X103" s="342"/>
      <c r="Y103" s="343" t="str">
        <f t="shared" si="5"/>
        <v>0</v>
      </c>
      <c r="Z103" s="480"/>
      <c r="AK103" s="138"/>
      <c r="AL103" s="138"/>
      <c r="AM103" s="138"/>
      <c r="AN103" s="138"/>
      <c r="AO103" s="138"/>
      <c r="AP103" s="138"/>
      <c r="AQ103" s="138"/>
      <c r="AR103" s="138"/>
    </row>
    <row r="104" spans="1:44" x14ac:dyDescent="0.3">
      <c r="A104" s="147"/>
      <c r="B104" s="146">
        <v>95</v>
      </c>
      <c r="C104" s="142" t="str">
        <f>IF(Anlage_E!C104="","",Anlage_E!C104)</f>
        <v/>
      </c>
      <c r="D104" s="142" t="str">
        <f>IF(Anlage_E!F104="","",Anlage_E!F104)</f>
        <v/>
      </c>
      <c r="E104" s="142" t="str">
        <f>IF(Anlage_E!K104="","",Anlage_E!K104)</f>
        <v/>
      </c>
      <c r="F104" s="142" t="str">
        <f>IF(Anlage_E!D104="","",Anlage_E!D104)</f>
        <v/>
      </c>
      <c r="G104" s="142" t="str">
        <f>IF(Anlage_E!G104="","",Anlage_E!G104)</f>
        <v/>
      </c>
      <c r="H104" s="374" t="str">
        <f>IF(Anlage_E!H104="","",Anlage_E!H104)</f>
        <v/>
      </c>
      <c r="I104" s="142" t="str">
        <f>IF(Anlage_E!I104="","",Anlage_E!I104)</f>
        <v/>
      </c>
      <c r="J104" s="142" t="str">
        <f>IF(Anlage_E!J104="","",Anlage_E!J104)</f>
        <v/>
      </c>
      <c r="K104" s="142" t="str">
        <f>IF(Anlage_E!L104="","",Anlage_E!L104)</f>
        <v/>
      </c>
      <c r="L104" s="142" t="str">
        <f>IF(Anlage_E!M104="","",Anlage_E!M104)</f>
        <v/>
      </c>
      <c r="M104" s="142" t="str">
        <f>IF(Anlage_E!N104="","",Anlage_E!N104)</f>
        <v/>
      </c>
      <c r="N104" s="142" t="str">
        <f>IF(Anlage_E!O104="","",Anlage_E!O104)</f>
        <v/>
      </c>
      <c r="O104" s="142" t="str">
        <f>IF(Anlage_E!P104="","",Anlage_E!P104)</f>
        <v/>
      </c>
      <c r="P104" s="143" t="str">
        <f t="shared" si="3"/>
        <v/>
      </c>
      <c r="Q104" s="143" t="str">
        <f t="shared" si="4"/>
        <v/>
      </c>
      <c r="R104" s="339"/>
      <c r="S104" s="340"/>
      <c r="T104" s="340"/>
      <c r="U104" s="338"/>
      <c r="V104" s="341"/>
      <c r="W104" s="122"/>
      <c r="X104" s="342"/>
      <c r="Y104" s="343" t="str">
        <f t="shared" si="5"/>
        <v>0</v>
      </c>
      <c r="Z104" s="480"/>
      <c r="AK104" s="138"/>
      <c r="AL104" s="138"/>
      <c r="AM104" s="138"/>
      <c r="AN104" s="138"/>
      <c r="AO104" s="138"/>
      <c r="AP104" s="138"/>
      <c r="AQ104" s="138"/>
      <c r="AR104" s="138"/>
    </row>
    <row r="105" spans="1:44" x14ac:dyDescent="0.3">
      <c r="A105" s="147"/>
      <c r="B105" s="146">
        <v>96</v>
      </c>
      <c r="C105" s="142" t="str">
        <f>IF(Anlage_E!C105="","",Anlage_E!C105)</f>
        <v/>
      </c>
      <c r="D105" s="142" t="str">
        <f>IF(Anlage_E!F105="","",Anlage_E!F105)</f>
        <v/>
      </c>
      <c r="E105" s="142" t="str">
        <f>IF(Anlage_E!K105="","",Anlage_E!K105)</f>
        <v/>
      </c>
      <c r="F105" s="142" t="str">
        <f>IF(Anlage_E!D105="","",Anlage_E!D105)</f>
        <v/>
      </c>
      <c r="G105" s="142" t="str">
        <f>IF(Anlage_E!G105="","",Anlage_E!G105)</f>
        <v/>
      </c>
      <c r="H105" s="374" t="str">
        <f>IF(Anlage_E!H105="","",Anlage_E!H105)</f>
        <v/>
      </c>
      <c r="I105" s="142" t="str">
        <f>IF(Anlage_E!I105="","",Anlage_E!I105)</f>
        <v/>
      </c>
      <c r="J105" s="142" t="str">
        <f>IF(Anlage_E!J105="","",Anlage_E!J105)</f>
        <v/>
      </c>
      <c r="K105" s="142" t="str">
        <f>IF(Anlage_E!L105="","",Anlage_E!L105)</f>
        <v/>
      </c>
      <c r="L105" s="142" t="str">
        <f>IF(Anlage_E!M105="","",Anlage_E!M105)</f>
        <v/>
      </c>
      <c r="M105" s="142" t="str">
        <f>IF(Anlage_E!N105="","",Anlage_E!N105)</f>
        <v/>
      </c>
      <c r="N105" s="142" t="str">
        <f>IF(Anlage_E!O105="","",Anlage_E!O105)</f>
        <v/>
      </c>
      <c r="O105" s="142" t="str">
        <f>IF(Anlage_E!P105="","",Anlage_E!P105)</f>
        <v/>
      </c>
      <c r="P105" s="143" t="str">
        <f t="shared" si="3"/>
        <v/>
      </c>
      <c r="Q105" s="143" t="str">
        <f t="shared" si="4"/>
        <v/>
      </c>
      <c r="R105" s="339"/>
      <c r="S105" s="340"/>
      <c r="T105" s="340"/>
      <c r="U105" s="338"/>
      <c r="V105" s="341"/>
      <c r="W105" s="122"/>
      <c r="X105" s="342"/>
      <c r="Y105" s="343" t="str">
        <f t="shared" si="5"/>
        <v>0</v>
      </c>
      <c r="Z105" s="480"/>
      <c r="AK105" s="138"/>
      <c r="AL105" s="138"/>
      <c r="AM105" s="138"/>
      <c r="AN105" s="138"/>
      <c r="AO105" s="138"/>
      <c r="AP105" s="138"/>
      <c r="AQ105" s="138"/>
      <c r="AR105" s="138"/>
    </row>
    <row r="106" spans="1:44" x14ac:dyDescent="0.3">
      <c r="A106" s="147"/>
      <c r="B106" s="141">
        <v>97</v>
      </c>
      <c r="C106" s="142" t="str">
        <f>IF(Anlage_E!C106="","",Anlage_E!C106)</f>
        <v/>
      </c>
      <c r="D106" s="142" t="str">
        <f>IF(Anlage_E!F106="","",Anlage_E!F106)</f>
        <v/>
      </c>
      <c r="E106" s="142" t="str">
        <f>IF(Anlage_E!K106="","",Anlage_E!K106)</f>
        <v/>
      </c>
      <c r="F106" s="142" t="str">
        <f>IF(Anlage_E!D106="","",Anlage_E!D106)</f>
        <v/>
      </c>
      <c r="G106" s="142" t="str">
        <f>IF(Anlage_E!G106="","",Anlage_E!G106)</f>
        <v/>
      </c>
      <c r="H106" s="374" t="str">
        <f>IF(Anlage_E!H106="","",Anlage_E!H106)</f>
        <v/>
      </c>
      <c r="I106" s="142" t="str">
        <f>IF(Anlage_E!I106="","",Anlage_E!I106)</f>
        <v/>
      </c>
      <c r="J106" s="142" t="str">
        <f>IF(Anlage_E!J106="","",Anlage_E!J106)</f>
        <v/>
      </c>
      <c r="K106" s="142" t="str">
        <f>IF(Anlage_E!L106="","",Anlage_E!L106)</f>
        <v/>
      </c>
      <c r="L106" s="142" t="str">
        <f>IF(Anlage_E!M106="","",Anlage_E!M106)</f>
        <v/>
      </c>
      <c r="M106" s="142" t="str">
        <f>IF(Anlage_E!N106="","",Anlage_E!N106)</f>
        <v/>
      </c>
      <c r="N106" s="142" t="str">
        <f>IF(Anlage_E!O106="","",Anlage_E!O106)</f>
        <v/>
      </c>
      <c r="O106" s="142" t="str">
        <f>IF(Anlage_E!P106="","",Anlage_E!P106)</f>
        <v/>
      </c>
      <c r="P106" s="143" t="str">
        <f t="shared" si="3"/>
        <v/>
      </c>
      <c r="Q106" s="143" t="str">
        <f t="shared" si="4"/>
        <v/>
      </c>
      <c r="R106" s="339"/>
      <c r="S106" s="340"/>
      <c r="T106" s="340"/>
      <c r="U106" s="338"/>
      <c r="V106" s="341"/>
      <c r="W106" s="122"/>
      <c r="X106" s="342"/>
      <c r="Y106" s="343" t="str">
        <f t="shared" si="5"/>
        <v>0</v>
      </c>
      <c r="Z106" s="480"/>
      <c r="AK106" s="138"/>
      <c r="AL106" s="138"/>
      <c r="AM106" s="138"/>
      <c r="AN106" s="138"/>
      <c r="AO106" s="138"/>
      <c r="AP106" s="138"/>
      <c r="AQ106" s="138"/>
      <c r="AR106" s="138"/>
    </row>
    <row r="107" spans="1:44" x14ac:dyDescent="0.3">
      <c r="A107" s="147"/>
      <c r="B107" s="146">
        <v>98</v>
      </c>
      <c r="C107" s="142" t="str">
        <f>IF(Anlage_E!C107="","",Anlage_E!C107)</f>
        <v/>
      </c>
      <c r="D107" s="142" t="str">
        <f>IF(Anlage_E!F107="","",Anlage_E!F107)</f>
        <v/>
      </c>
      <c r="E107" s="142" t="str">
        <f>IF(Anlage_E!K107="","",Anlage_E!K107)</f>
        <v/>
      </c>
      <c r="F107" s="142" t="str">
        <f>IF(Anlage_E!D107="","",Anlage_E!D107)</f>
        <v/>
      </c>
      <c r="G107" s="142" t="str">
        <f>IF(Anlage_E!G107="","",Anlage_E!G107)</f>
        <v/>
      </c>
      <c r="H107" s="374" t="str">
        <f>IF(Anlage_E!H107="","",Anlage_E!H107)</f>
        <v/>
      </c>
      <c r="I107" s="142" t="str">
        <f>IF(Anlage_E!I107="","",Anlage_E!I107)</f>
        <v/>
      </c>
      <c r="J107" s="142" t="str">
        <f>IF(Anlage_E!J107="","",Anlage_E!J107)</f>
        <v/>
      </c>
      <c r="K107" s="142" t="str">
        <f>IF(Anlage_E!L107="","",Anlage_E!L107)</f>
        <v/>
      </c>
      <c r="L107" s="142" t="str">
        <f>IF(Anlage_E!M107="","",Anlage_E!M107)</f>
        <v/>
      </c>
      <c r="M107" s="142" t="str">
        <f>IF(Anlage_E!N107="","",Anlage_E!N107)</f>
        <v/>
      </c>
      <c r="N107" s="142" t="str">
        <f>IF(Anlage_E!O107="","",Anlage_E!O107)</f>
        <v/>
      </c>
      <c r="O107" s="142" t="str">
        <f>IF(Anlage_E!P107="","",Anlage_E!P107)</f>
        <v/>
      </c>
      <c r="P107" s="143" t="str">
        <f t="shared" si="3"/>
        <v/>
      </c>
      <c r="Q107" s="143" t="str">
        <f t="shared" si="4"/>
        <v/>
      </c>
      <c r="R107" s="339"/>
      <c r="S107" s="340"/>
      <c r="T107" s="340"/>
      <c r="U107" s="338"/>
      <c r="V107" s="341"/>
      <c r="W107" s="122"/>
      <c r="X107" s="342"/>
      <c r="Y107" s="343" t="str">
        <f t="shared" si="5"/>
        <v>0</v>
      </c>
      <c r="Z107" s="480"/>
      <c r="AK107" s="138"/>
      <c r="AL107" s="138"/>
      <c r="AM107" s="138"/>
      <c r="AN107" s="138"/>
      <c r="AO107" s="138"/>
      <c r="AP107" s="138"/>
      <c r="AQ107" s="138"/>
      <c r="AR107" s="138"/>
    </row>
    <row r="108" spans="1:44" x14ac:dyDescent="0.3">
      <c r="A108" s="147"/>
      <c r="B108" s="146">
        <v>99</v>
      </c>
      <c r="C108" s="142" t="str">
        <f>IF(Anlage_E!C108="","",Anlage_E!C108)</f>
        <v/>
      </c>
      <c r="D108" s="142" t="str">
        <f>IF(Anlage_E!F108="","",Anlage_E!F108)</f>
        <v/>
      </c>
      <c r="E108" s="142" t="str">
        <f>IF(Anlage_E!K108="","",Anlage_E!K108)</f>
        <v/>
      </c>
      <c r="F108" s="142" t="str">
        <f>IF(Anlage_E!D108="","",Anlage_E!D108)</f>
        <v/>
      </c>
      <c r="G108" s="142" t="str">
        <f>IF(Anlage_E!G108="","",Anlage_E!G108)</f>
        <v/>
      </c>
      <c r="H108" s="374" t="str">
        <f>IF(Anlage_E!H108="","",Anlage_E!H108)</f>
        <v/>
      </c>
      <c r="I108" s="142" t="str">
        <f>IF(Anlage_E!I108="","",Anlage_E!I108)</f>
        <v/>
      </c>
      <c r="J108" s="142" t="str">
        <f>IF(Anlage_E!J108="","",Anlage_E!J108)</f>
        <v/>
      </c>
      <c r="K108" s="142" t="str">
        <f>IF(Anlage_E!L108="","",Anlage_E!L108)</f>
        <v/>
      </c>
      <c r="L108" s="142" t="str">
        <f>IF(Anlage_E!M108="","",Anlage_E!M108)</f>
        <v/>
      </c>
      <c r="M108" s="142" t="str">
        <f>IF(Anlage_E!N108="","",Anlage_E!N108)</f>
        <v/>
      </c>
      <c r="N108" s="142" t="str">
        <f>IF(Anlage_E!O108="","",Anlage_E!O108)</f>
        <v/>
      </c>
      <c r="O108" s="142" t="str">
        <f>IF(Anlage_E!P108="","",Anlage_E!P108)</f>
        <v/>
      </c>
      <c r="P108" s="143" t="str">
        <f t="shared" si="3"/>
        <v/>
      </c>
      <c r="Q108" s="143" t="str">
        <f t="shared" si="4"/>
        <v/>
      </c>
      <c r="R108" s="339"/>
      <c r="S108" s="340"/>
      <c r="T108" s="340"/>
      <c r="U108" s="338"/>
      <c r="V108" s="341"/>
      <c r="W108" s="122"/>
      <c r="X108" s="342"/>
      <c r="Y108" s="343" t="str">
        <f t="shared" si="5"/>
        <v>0</v>
      </c>
      <c r="Z108" s="480"/>
      <c r="AK108" s="138"/>
      <c r="AL108" s="138"/>
      <c r="AM108" s="138"/>
      <c r="AN108" s="138"/>
      <c r="AO108" s="138"/>
      <c r="AP108" s="138"/>
      <c r="AQ108" s="138"/>
      <c r="AR108" s="138"/>
    </row>
    <row r="109" spans="1:44" x14ac:dyDescent="0.3">
      <c r="A109" s="147"/>
      <c r="B109" s="141">
        <v>100</v>
      </c>
      <c r="C109" s="142" t="str">
        <f>IF(Anlage_E!C109="","",Anlage_E!C109)</f>
        <v/>
      </c>
      <c r="D109" s="142" t="str">
        <f>IF(Anlage_E!F109="","",Anlage_E!F109)</f>
        <v/>
      </c>
      <c r="E109" s="142" t="str">
        <f>IF(Anlage_E!K109="","",Anlage_E!K109)</f>
        <v/>
      </c>
      <c r="F109" s="142" t="str">
        <f>IF(Anlage_E!D109="","",Anlage_E!D109)</f>
        <v/>
      </c>
      <c r="G109" s="142" t="str">
        <f>IF(Anlage_E!G109="","",Anlage_E!G109)</f>
        <v/>
      </c>
      <c r="H109" s="374" t="str">
        <f>IF(Anlage_E!H109="","",Anlage_E!H109)</f>
        <v/>
      </c>
      <c r="I109" s="142" t="str">
        <f>IF(Anlage_E!I109="","",Anlage_E!I109)</f>
        <v/>
      </c>
      <c r="J109" s="142" t="str">
        <f>IF(Anlage_E!J109="","",Anlage_E!J109)</f>
        <v/>
      </c>
      <c r="K109" s="142" t="str">
        <f>IF(Anlage_E!L109="","",Anlage_E!L109)</f>
        <v/>
      </c>
      <c r="L109" s="142" t="str">
        <f>IF(Anlage_E!M109="","",Anlage_E!M109)</f>
        <v/>
      </c>
      <c r="M109" s="142" t="str">
        <f>IF(Anlage_E!N109="","",Anlage_E!N109)</f>
        <v/>
      </c>
      <c r="N109" s="142" t="str">
        <f>IF(Anlage_E!O109="","",Anlage_E!O109)</f>
        <v/>
      </c>
      <c r="O109" s="142" t="str">
        <f>IF(Anlage_E!P109="","",Anlage_E!P109)</f>
        <v/>
      </c>
      <c r="P109" s="143" t="str">
        <f t="shared" si="3"/>
        <v/>
      </c>
      <c r="Q109" s="143" t="str">
        <f t="shared" si="4"/>
        <v/>
      </c>
      <c r="R109" s="339"/>
      <c r="S109" s="340"/>
      <c r="T109" s="340"/>
      <c r="U109" s="338"/>
      <c r="V109" s="341"/>
      <c r="W109" s="122"/>
      <c r="X109" s="342"/>
      <c r="Y109" s="343" t="str">
        <f t="shared" si="5"/>
        <v>0</v>
      </c>
      <c r="Z109" s="480"/>
      <c r="AK109" s="138"/>
      <c r="AL109" s="138"/>
      <c r="AM109" s="138"/>
      <c r="AN109" s="138"/>
      <c r="AO109" s="138"/>
      <c r="AP109" s="138"/>
      <c r="AQ109" s="138"/>
      <c r="AR109" s="138"/>
    </row>
    <row r="110" spans="1:44" x14ac:dyDescent="0.3">
      <c r="A110" s="147"/>
      <c r="B110" s="146">
        <v>101</v>
      </c>
      <c r="C110" s="142" t="str">
        <f>IF(Anlage_E!C110="","",Anlage_E!C110)</f>
        <v/>
      </c>
      <c r="D110" s="142" t="str">
        <f>IF(Anlage_E!F110="","",Anlage_E!F110)</f>
        <v/>
      </c>
      <c r="E110" s="142" t="str">
        <f>IF(Anlage_E!K110="","",Anlage_E!K110)</f>
        <v/>
      </c>
      <c r="F110" s="142" t="str">
        <f>IF(Anlage_E!D110="","",Anlage_E!D110)</f>
        <v/>
      </c>
      <c r="G110" s="142" t="str">
        <f>IF(Anlage_E!G110="","",Anlage_E!G110)</f>
        <v/>
      </c>
      <c r="H110" s="374" t="str">
        <f>IF(Anlage_E!H110="","",Anlage_E!H110)</f>
        <v/>
      </c>
      <c r="I110" s="142" t="str">
        <f>IF(Anlage_E!I110="","",Anlage_E!I110)</f>
        <v/>
      </c>
      <c r="J110" s="142" t="str">
        <f>IF(Anlage_E!J110="","",Anlage_E!J110)</f>
        <v/>
      </c>
      <c r="K110" s="142" t="str">
        <f>IF(Anlage_E!L110="","",Anlage_E!L110)</f>
        <v/>
      </c>
      <c r="L110" s="142" t="str">
        <f>IF(Anlage_E!M110="","",Anlage_E!M110)</f>
        <v/>
      </c>
      <c r="M110" s="142" t="str">
        <f>IF(Anlage_E!N110="","",Anlage_E!N110)</f>
        <v/>
      </c>
      <c r="N110" s="142" t="str">
        <f>IF(Anlage_E!O110="","",Anlage_E!O110)</f>
        <v/>
      </c>
      <c r="O110" s="142" t="str">
        <f>IF(Anlage_E!P110="","",Anlage_E!P110)</f>
        <v/>
      </c>
      <c r="P110" s="143" t="str">
        <f t="shared" si="3"/>
        <v/>
      </c>
      <c r="Q110" s="143" t="str">
        <f t="shared" si="4"/>
        <v/>
      </c>
      <c r="R110" s="339"/>
      <c r="S110" s="340"/>
      <c r="T110" s="340"/>
      <c r="U110" s="338"/>
      <c r="V110" s="341"/>
      <c r="W110" s="122"/>
      <c r="X110" s="342"/>
      <c r="Y110" s="343" t="str">
        <f t="shared" si="5"/>
        <v>0</v>
      </c>
      <c r="Z110" s="480"/>
      <c r="AK110" s="138"/>
      <c r="AL110" s="138"/>
      <c r="AM110" s="138"/>
      <c r="AN110" s="138"/>
      <c r="AO110" s="138"/>
      <c r="AP110" s="138"/>
      <c r="AQ110" s="138"/>
      <c r="AR110" s="138"/>
    </row>
    <row r="111" spans="1:44" x14ac:dyDescent="0.3">
      <c r="A111" s="147"/>
      <c r="B111" s="146">
        <v>102</v>
      </c>
      <c r="C111" s="142" t="str">
        <f>IF(Anlage_E!C111="","",Anlage_E!C111)</f>
        <v/>
      </c>
      <c r="D111" s="142" t="str">
        <f>IF(Anlage_E!F111="","",Anlage_E!F111)</f>
        <v/>
      </c>
      <c r="E111" s="142" t="str">
        <f>IF(Anlage_E!K111="","",Anlage_E!K111)</f>
        <v/>
      </c>
      <c r="F111" s="142" t="str">
        <f>IF(Anlage_E!D111="","",Anlage_E!D111)</f>
        <v/>
      </c>
      <c r="G111" s="142" t="str">
        <f>IF(Anlage_E!G111="","",Anlage_E!G111)</f>
        <v/>
      </c>
      <c r="H111" s="374" t="str">
        <f>IF(Anlage_E!H111="","",Anlage_E!H111)</f>
        <v/>
      </c>
      <c r="I111" s="142" t="str">
        <f>IF(Anlage_E!I111="","",Anlage_E!I111)</f>
        <v/>
      </c>
      <c r="J111" s="142" t="str">
        <f>IF(Anlage_E!J111="","",Anlage_E!J111)</f>
        <v/>
      </c>
      <c r="K111" s="142" t="str">
        <f>IF(Anlage_E!L111="","",Anlage_E!L111)</f>
        <v/>
      </c>
      <c r="L111" s="142" t="str">
        <f>IF(Anlage_E!M111="","",Anlage_E!M111)</f>
        <v/>
      </c>
      <c r="M111" s="142" t="str">
        <f>IF(Anlage_E!N111="","",Anlage_E!N111)</f>
        <v/>
      </c>
      <c r="N111" s="142" t="str">
        <f>IF(Anlage_E!O111="","",Anlage_E!O111)</f>
        <v/>
      </c>
      <c r="O111" s="142" t="str">
        <f>IF(Anlage_E!P111="","",Anlage_E!P111)</f>
        <v/>
      </c>
      <c r="P111" s="143" t="str">
        <f t="shared" si="3"/>
        <v/>
      </c>
      <c r="Q111" s="143" t="str">
        <f t="shared" si="4"/>
        <v/>
      </c>
      <c r="R111" s="339"/>
      <c r="S111" s="340"/>
      <c r="T111" s="340"/>
      <c r="U111" s="338"/>
      <c r="V111" s="341"/>
      <c r="W111" s="122"/>
      <c r="X111" s="342"/>
      <c r="Y111" s="343" t="str">
        <f t="shared" si="5"/>
        <v>0</v>
      </c>
      <c r="Z111" s="480"/>
      <c r="AK111" s="138"/>
      <c r="AL111" s="138"/>
      <c r="AM111" s="138"/>
      <c r="AN111" s="138"/>
      <c r="AO111" s="138"/>
      <c r="AP111" s="138"/>
      <c r="AQ111" s="138"/>
      <c r="AR111" s="138"/>
    </row>
    <row r="112" spans="1:44" x14ac:dyDescent="0.3">
      <c r="A112" s="147"/>
      <c r="B112" s="141">
        <v>103</v>
      </c>
      <c r="C112" s="142" t="str">
        <f>IF(Anlage_E!C112="","",Anlage_E!C112)</f>
        <v/>
      </c>
      <c r="D112" s="142" t="str">
        <f>IF(Anlage_E!F112="","",Anlage_E!F112)</f>
        <v/>
      </c>
      <c r="E112" s="142" t="str">
        <f>IF(Anlage_E!K112="","",Anlage_E!K112)</f>
        <v/>
      </c>
      <c r="F112" s="142" t="str">
        <f>IF(Anlage_E!D112="","",Anlage_E!D112)</f>
        <v/>
      </c>
      <c r="G112" s="142" t="str">
        <f>IF(Anlage_E!G112="","",Anlage_E!G112)</f>
        <v/>
      </c>
      <c r="H112" s="374" t="str">
        <f>IF(Anlage_E!H112="","",Anlage_E!H112)</f>
        <v/>
      </c>
      <c r="I112" s="142" t="str">
        <f>IF(Anlage_E!I112="","",Anlage_E!I112)</f>
        <v/>
      </c>
      <c r="J112" s="142" t="str">
        <f>IF(Anlage_E!J112="","",Anlage_E!J112)</f>
        <v/>
      </c>
      <c r="K112" s="142" t="str">
        <f>IF(Anlage_E!L112="","",Anlage_E!L112)</f>
        <v/>
      </c>
      <c r="L112" s="142" t="str">
        <f>IF(Anlage_E!M112="","",Anlage_E!M112)</f>
        <v/>
      </c>
      <c r="M112" s="142" t="str">
        <f>IF(Anlage_E!N112="","",Anlage_E!N112)</f>
        <v/>
      </c>
      <c r="N112" s="142" t="str">
        <f>IF(Anlage_E!O112="","",Anlage_E!O112)</f>
        <v/>
      </c>
      <c r="O112" s="142" t="str">
        <f>IF(Anlage_E!P112="","",Anlage_E!P112)</f>
        <v/>
      </c>
      <c r="P112" s="143" t="str">
        <f t="shared" si="3"/>
        <v/>
      </c>
      <c r="Q112" s="143" t="str">
        <f t="shared" si="4"/>
        <v/>
      </c>
      <c r="R112" s="339"/>
      <c r="S112" s="340"/>
      <c r="T112" s="340"/>
      <c r="U112" s="338"/>
      <c r="V112" s="341"/>
      <c r="W112" s="122"/>
      <c r="X112" s="342"/>
      <c r="Y112" s="343" t="str">
        <f t="shared" si="5"/>
        <v>0</v>
      </c>
      <c r="Z112" s="480"/>
      <c r="AK112" s="138"/>
      <c r="AL112" s="138"/>
      <c r="AM112" s="138"/>
      <c r="AN112" s="138"/>
      <c r="AO112" s="138"/>
      <c r="AP112" s="138"/>
      <c r="AQ112" s="138"/>
      <c r="AR112" s="138"/>
    </row>
    <row r="113" spans="1:44" x14ac:dyDescent="0.3">
      <c r="A113" s="147"/>
      <c r="B113" s="146">
        <v>104</v>
      </c>
      <c r="C113" s="142" t="str">
        <f>IF(Anlage_E!C113="","",Anlage_E!C113)</f>
        <v/>
      </c>
      <c r="D113" s="142" t="str">
        <f>IF(Anlage_E!F113="","",Anlage_E!F113)</f>
        <v/>
      </c>
      <c r="E113" s="142" t="str">
        <f>IF(Anlage_E!K113="","",Anlage_E!K113)</f>
        <v/>
      </c>
      <c r="F113" s="142" t="str">
        <f>IF(Anlage_E!D113="","",Anlage_E!D113)</f>
        <v/>
      </c>
      <c r="G113" s="142" t="str">
        <f>IF(Anlage_E!G113="","",Anlage_E!G113)</f>
        <v/>
      </c>
      <c r="H113" s="374" t="str">
        <f>IF(Anlage_E!H113="","",Anlage_E!H113)</f>
        <v/>
      </c>
      <c r="I113" s="142" t="str">
        <f>IF(Anlage_E!I113="","",Anlage_E!I113)</f>
        <v/>
      </c>
      <c r="J113" s="142" t="str">
        <f>IF(Anlage_E!J113="","",Anlage_E!J113)</f>
        <v/>
      </c>
      <c r="K113" s="142" t="str">
        <f>IF(Anlage_E!L113="","",Anlage_E!L113)</f>
        <v/>
      </c>
      <c r="L113" s="142" t="str">
        <f>IF(Anlage_E!M113="","",Anlage_E!M113)</f>
        <v/>
      </c>
      <c r="M113" s="142" t="str">
        <f>IF(Anlage_E!N113="","",Anlage_E!N113)</f>
        <v/>
      </c>
      <c r="N113" s="142" t="str">
        <f>IF(Anlage_E!O113="","",Anlage_E!O113)</f>
        <v/>
      </c>
      <c r="O113" s="142" t="str">
        <f>IF(Anlage_E!P113="","",Anlage_E!P113)</f>
        <v/>
      </c>
      <c r="P113" s="143" t="str">
        <f t="shared" si="3"/>
        <v/>
      </c>
      <c r="Q113" s="143" t="str">
        <f t="shared" si="4"/>
        <v/>
      </c>
      <c r="R113" s="339"/>
      <c r="S113" s="340"/>
      <c r="T113" s="340"/>
      <c r="U113" s="338"/>
      <c r="V113" s="341"/>
      <c r="W113" s="122"/>
      <c r="X113" s="342"/>
      <c r="Y113" s="343" t="str">
        <f t="shared" si="5"/>
        <v>0</v>
      </c>
      <c r="Z113" s="480"/>
      <c r="AK113" s="138"/>
      <c r="AL113" s="138"/>
      <c r="AM113" s="138"/>
      <c r="AN113" s="138"/>
      <c r="AO113" s="138"/>
      <c r="AP113" s="138"/>
      <c r="AQ113" s="138"/>
      <c r="AR113" s="138"/>
    </row>
    <row r="114" spans="1:44" x14ac:dyDescent="0.3">
      <c r="A114" s="147"/>
      <c r="B114" s="146">
        <v>105</v>
      </c>
      <c r="C114" s="142" t="str">
        <f>IF(Anlage_E!C114="","",Anlage_E!C114)</f>
        <v/>
      </c>
      <c r="D114" s="142" t="str">
        <f>IF(Anlage_E!F114="","",Anlage_E!F114)</f>
        <v/>
      </c>
      <c r="E114" s="142" t="str">
        <f>IF(Anlage_E!K114="","",Anlage_E!K114)</f>
        <v/>
      </c>
      <c r="F114" s="142" t="str">
        <f>IF(Anlage_E!D114="","",Anlage_E!D114)</f>
        <v/>
      </c>
      <c r="G114" s="142" t="str">
        <f>IF(Anlage_E!G114="","",Anlage_E!G114)</f>
        <v/>
      </c>
      <c r="H114" s="374" t="str">
        <f>IF(Anlage_E!H114="","",Anlage_E!H114)</f>
        <v/>
      </c>
      <c r="I114" s="142" t="str">
        <f>IF(Anlage_E!I114="","",Anlage_E!I114)</f>
        <v/>
      </c>
      <c r="J114" s="142" t="str">
        <f>IF(Anlage_E!J114="","",Anlage_E!J114)</f>
        <v/>
      </c>
      <c r="K114" s="142" t="str">
        <f>IF(Anlage_E!L114="","",Anlage_E!L114)</f>
        <v/>
      </c>
      <c r="L114" s="142" t="str">
        <f>IF(Anlage_E!M114="","",Anlage_E!M114)</f>
        <v/>
      </c>
      <c r="M114" s="142" t="str">
        <f>IF(Anlage_E!N114="","",Anlage_E!N114)</f>
        <v/>
      </c>
      <c r="N114" s="142" t="str">
        <f>IF(Anlage_E!O114="","",Anlage_E!O114)</f>
        <v/>
      </c>
      <c r="O114" s="142" t="str">
        <f>IF(Anlage_E!P114="","",Anlage_E!P114)</f>
        <v/>
      </c>
      <c r="P114" s="143" t="str">
        <f t="shared" si="3"/>
        <v/>
      </c>
      <c r="Q114" s="143" t="str">
        <f t="shared" si="4"/>
        <v/>
      </c>
      <c r="R114" s="339"/>
      <c r="S114" s="340"/>
      <c r="T114" s="340"/>
      <c r="U114" s="338"/>
      <c r="V114" s="341"/>
      <c r="W114" s="122"/>
      <c r="X114" s="342"/>
      <c r="Y114" s="343" t="str">
        <f t="shared" si="5"/>
        <v>0</v>
      </c>
      <c r="Z114" s="480"/>
      <c r="AK114" s="138"/>
      <c r="AL114" s="138"/>
      <c r="AM114" s="138"/>
      <c r="AN114" s="138"/>
      <c r="AO114" s="138"/>
      <c r="AP114" s="138"/>
      <c r="AQ114" s="138"/>
      <c r="AR114" s="138"/>
    </row>
    <row r="115" spans="1:44" x14ac:dyDescent="0.3">
      <c r="A115" s="147"/>
      <c r="B115" s="141">
        <v>106</v>
      </c>
      <c r="C115" s="142" t="str">
        <f>IF(Anlage_E!C115="","",Anlage_E!C115)</f>
        <v/>
      </c>
      <c r="D115" s="142" t="str">
        <f>IF(Anlage_E!F115="","",Anlage_E!F115)</f>
        <v/>
      </c>
      <c r="E115" s="142" t="str">
        <f>IF(Anlage_E!K115="","",Anlage_E!K115)</f>
        <v/>
      </c>
      <c r="F115" s="142" t="str">
        <f>IF(Anlage_E!D115="","",Anlage_E!D115)</f>
        <v/>
      </c>
      <c r="G115" s="142" t="str">
        <f>IF(Anlage_E!G115="","",Anlage_E!G115)</f>
        <v/>
      </c>
      <c r="H115" s="374" t="str">
        <f>IF(Anlage_E!H115="","",Anlage_E!H115)</f>
        <v/>
      </c>
      <c r="I115" s="142" t="str">
        <f>IF(Anlage_E!I115="","",Anlage_E!I115)</f>
        <v/>
      </c>
      <c r="J115" s="142" t="str">
        <f>IF(Anlage_E!J115="","",Anlage_E!J115)</f>
        <v/>
      </c>
      <c r="K115" s="142" t="str">
        <f>IF(Anlage_E!L115="","",Anlage_E!L115)</f>
        <v/>
      </c>
      <c r="L115" s="142" t="str">
        <f>IF(Anlage_E!M115="","",Anlage_E!M115)</f>
        <v/>
      </c>
      <c r="M115" s="142" t="str">
        <f>IF(Anlage_E!N115="","",Anlage_E!N115)</f>
        <v/>
      </c>
      <c r="N115" s="142" t="str">
        <f>IF(Anlage_E!O115="","",Anlage_E!O115)</f>
        <v/>
      </c>
      <c r="O115" s="142" t="str">
        <f>IF(Anlage_E!P115="","",Anlage_E!P115)</f>
        <v/>
      </c>
      <c r="P115" s="143" t="str">
        <f t="shared" si="3"/>
        <v/>
      </c>
      <c r="Q115" s="143" t="str">
        <f t="shared" si="4"/>
        <v/>
      </c>
      <c r="R115" s="339"/>
      <c r="S115" s="340"/>
      <c r="T115" s="340"/>
      <c r="U115" s="338"/>
      <c r="V115" s="341"/>
      <c r="W115" s="122"/>
      <c r="X115" s="342"/>
      <c r="Y115" s="343" t="str">
        <f t="shared" si="5"/>
        <v>0</v>
      </c>
      <c r="Z115" s="480"/>
      <c r="AK115" s="138"/>
      <c r="AL115" s="138"/>
      <c r="AM115" s="138"/>
      <c r="AN115" s="138"/>
      <c r="AO115" s="138"/>
      <c r="AP115" s="138"/>
      <c r="AQ115" s="138"/>
      <c r="AR115" s="138"/>
    </row>
    <row r="116" spans="1:44" x14ac:dyDescent="0.3">
      <c r="A116" s="147"/>
      <c r="B116" s="146">
        <v>107</v>
      </c>
      <c r="C116" s="142" t="str">
        <f>IF(Anlage_E!C116="","",Anlage_E!C116)</f>
        <v/>
      </c>
      <c r="D116" s="142" t="str">
        <f>IF(Anlage_E!F116="","",Anlage_E!F116)</f>
        <v/>
      </c>
      <c r="E116" s="142" t="str">
        <f>IF(Anlage_E!K116="","",Anlage_E!K116)</f>
        <v/>
      </c>
      <c r="F116" s="142" t="str">
        <f>IF(Anlage_E!D116="","",Anlage_E!D116)</f>
        <v/>
      </c>
      <c r="G116" s="142" t="str">
        <f>IF(Anlage_E!G116="","",Anlage_E!G116)</f>
        <v/>
      </c>
      <c r="H116" s="374" t="str">
        <f>IF(Anlage_E!H116="","",Anlage_E!H116)</f>
        <v/>
      </c>
      <c r="I116" s="142" t="str">
        <f>IF(Anlage_E!I116="","",Anlage_E!I116)</f>
        <v/>
      </c>
      <c r="J116" s="142" t="str">
        <f>IF(Anlage_E!J116="","",Anlage_E!J116)</f>
        <v/>
      </c>
      <c r="K116" s="142" t="str">
        <f>IF(Anlage_E!L116="","",Anlage_E!L116)</f>
        <v/>
      </c>
      <c r="L116" s="142" t="str">
        <f>IF(Anlage_E!M116="","",Anlage_E!M116)</f>
        <v/>
      </c>
      <c r="M116" s="142" t="str">
        <f>IF(Anlage_E!N116="","",Anlage_E!N116)</f>
        <v/>
      </c>
      <c r="N116" s="142" t="str">
        <f>IF(Anlage_E!O116="","",Anlage_E!O116)</f>
        <v/>
      </c>
      <c r="O116" s="142" t="str">
        <f>IF(Anlage_E!P116="","",Anlage_E!P116)</f>
        <v/>
      </c>
      <c r="P116" s="143" t="str">
        <f t="shared" si="3"/>
        <v/>
      </c>
      <c r="Q116" s="143" t="str">
        <f t="shared" si="4"/>
        <v/>
      </c>
      <c r="R116" s="339"/>
      <c r="S116" s="340"/>
      <c r="T116" s="340"/>
      <c r="U116" s="338"/>
      <c r="V116" s="341"/>
      <c r="W116" s="122"/>
      <c r="X116" s="342"/>
      <c r="Y116" s="343" t="str">
        <f t="shared" si="5"/>
        <v>0</v>
      </c>
      <c r="Z116" s="480"/>
      <c r="AK116" s="138"/>
      <c r="AL116" s="138"/>
      <c r="AM116" s="138"/>
      <c r="AN116" s="138"/>
      <c r="AO116" s="138"/>
      <c r="AP116" s="138"/>
      <c r="AQ116" s="138"/>
      <c r="AR116" s="138"/>
    </row>
    <row r="117" spans="1:44" x14ac:dyDescent="0.3">
      <c r="A117" s="147"/>
      <c r="B117" s="146">
        <v>108</v>
      </c>
      <c r="C117" s="142" t="str">
        <f>IF(Anlage_E!C117="","",Anlage_E!C117)</f>
        <v/>
      </c>
      <c r="D117" s="142" t="str">
        <f>IF(Anlage_E!F117="","",Anlage_E!F117)</f>
        <v/>
      </c>
      <c r="E117" s="142" t="str">
        <f>IF(Anlage_E!K117="","",Anlage_E!K117)</f>
        <v/>
      </c>
      <c r="F117" s="142" t="str">
        <f>IF(Anlage_E!D117="","",Anlage_E!D117)</f>
        <v/>
      </c>
      <c r="G117" s="142" t="str">
        <f>IF(Anlage_E!G117="","",Anlage_E!G117)</f>
        <v/>
      </c>
      <c r="H117" s="374" t="str">
        <f>IF(Anlage_E!H117="","",Anlage_E!H117)</f>
        <v/>
      </c>
      <c r="I117" s="142" t="str">
        <f>IF(Anlage_E!I117="","",Anlage_E!I117)</f>
        <v/>
      </c>
      <c r="J117" s="142" t="str">
        <f>IF(Anlage_E!J117="","",Anlage_E!J117)</f>
        <v/>
      </c>
      <c r="K117" s="142" t="str">
        <f>IF(Anlage_E!L117="","",Anlage_E!L117)</f>
        <v/>
      </c>
      <c r="L117" s="142" t="str">
        <f>IF(Anlage_E!M117="","",Anlage_E!M117)</f>
        <v/>
      </c>
      <c r="M117" s="142" t="str">
        <f>IF(Anlage_E!N117="","",Anlage_E!N117)</f>
        <v/>
      </c>
      <c r="N117" s="142" t="str">
        <f>IF(Anlage_E!O117="","",Anlage_E!O117)</f>
        <v/>
      </c>
      <c r="O117" s="142" t="str">
        <f>IF(Anlage_E!P117="","",Anlage_E!P117)</f>
        <v/>
      </c>
      <c r="P117" s="143" t="str">
        <f t="shared" si="3"/>
        <v/>
      </c>
      <c r="Q117" s="143" t="str">
        <f t="shared" si="4"/>
        <v/>
      </c>
      <c r="R117" s="339"/>
      <c r="S117" s="340"/>
      <c r="T117" s="340"/>
      <c r="U117" s="338"/>
      <c r="V117" s="341"/>
      <c r="W117" s="122"/>
      <c r="X117" s="342"/>
      <c r="Y117" s="343" t="str">
        <f t="shared" si="5"/>
        <v>0</v>
      </c>
      <c r="Z117" s="480"/>
      <c r="AK117" s="138"/>
      <c r="AL117" s="138"/>
      <c r="AM117" s="138"/>
      <c r="AN117" s="138"/>
      <c r="AO117" s="138"/>
      <c r="AP117" s="138"/>
      <c r="AQ117" s="138"/>
      <c r="AR117" s="138"/>
    </row>
    <row r="118" spans="1:44" x14ac:dyDescent="0.3">
      <c r="A118" s="147"/>
      <c r="B118" s="141">
        <v>109</v>
      </c>
      <c r="C118" s="142" t="str">
        <f>IF(Anlage_E!C118="","",Anlage_E!C118)</f>
        <v/>
      </c>
      <c r="D118" s="142" t="str">
        <f>IF(Anlage_E!F118="","",Anlage_E!F118)</f>
        <v/>
      </c>
      <c r="E118" s="142" t="str">
        <f>IF(Anlage_E!K118="","",Anlage_E!K118)</f>
        <v/>
      </c>
      <c r="F118" s="142" t="str">
        <f>IF(Anlage_E!D118="","",Anlage_E!D118)</f>
        <v/>
      </c>
      <c r="G118" s="142" t="str">
        <f>IF(Anlage_E!G118="","",Anlage_E!G118)</f>
        <v/>
      </c>
      <c r="H118" s="374" t="str">
        <f>IF(Anlage_E!H118="","",Anlage_E!H118)</f>
        <v/>
      </c>
      <c r="I118" s="142" t="str">
        <f>IF(Anlage_E!I118="","",Anlage_E!I118)</f>
        <v/>
      </c>
      <c r="J118" s="142" t="str">
        <f>IF(Anlage_E!J118="","",Anlage_E!J118)</f>
        <v/>
      </c>
      <c r="K118" s="142" t="str">
        <f>IF(Anlage_E!L118="","",Anlage_E!L118)</f>
        <v/>
      </c>
      <c r="L118" s="142" t="str">
        <f>IF(Anlage_E!M118="","",Anlage_E!M118)</f>
        <v/>
      </c>
      <c r="M118" s="142" t="str">
        <f>IF(Anlage_E!N118="","",Anlage_E!N118)</f>
        <v/>
      </c>
      <c r="N118" s="142" t="str">
        <f>IF(Anlage_E!O118="","",Anlage_E!O118)</f>
        <v/>
      </c>
      <c r="O118" s="142" t="str">
        <f>IF(Anlage_E!P118="","",Anlage_E!P118)</f>
        <v/>
      </c>
      <c r="P118" s="143" t="str">
        <f t="shared" si="3"/>
        <v/>
      </c>
      <c r="Q118" s="143" t="str">
        <f t="shared" si="4"/>
        <v/>
      </c>
      <c r="R118" s="339"/>
      <c r="S118" s="340"/>
      <c r="T118" s="340"/>
      <c r="U118" s="338"/>
      <c r="V118" s="341"/>
      <c r="W118" s="122"/>
      <c r="X118" s="342"/>
      <c r="Y118" s="343" t="str">
        <f t="shared" si="5"/>
        <v>0</v>
      </c>
      <c r="Z118" s="480"/>
      <c r="AK118" s="138"/>
      <c r="AL118" s="138"/>
      <c r="AM118" s="138"/>
      <c r="AN118" s="138"/>
      <c r="AO118" s="138"/>
      <c r="AP118" s="138"/>
      <c r="AQ118" s="138"/>
      <c r="AR118" s="138"/>
    </row>
    <row r="119" spans="1:44" x14ac:dyDescent="0.3">
      <c r="A119" s="147"/>
      <c r="B119" s="146">
        <v>110</v>
      </c>
      <c r="C119" s="142" t="str">
        <f>IF(Anlage_E!C119="","",Anlage_E!C119)</f>
        <v/>
      </c>
      <c r="D119" s="142" t="str">
        <f>IF(Anlage_E!F119="","",Anlage_E!F119)</f>
        <v/>
      </c>
      <c r="E119" s="142" t="str">
        <f>IF(Anlage_E!K119="","",Anlage_E!K119)</f>
        <v/>
      </c>
      <c r="F119" s="142" t="str">
        <f>IF(Anlage_E!D119="","",Anlage_E!D119)</f>
        <v/>
      </c>
      <c r="G119" s="142" t="str">
        <f>IF(Anlage_E!G119="","",Anlage_E!G119)</f>
        <v/>
      </c>
      <c r="H119" s="374" t="str">
        <f>IF(Anlage_E!H119="","",Anlage_E!H119)</f>
        <v/>
      </c>
      <c r="I119" s="142" t="str">
        <f>IF(Anlage_E!I119="","",Anlage_E!I119)</f>
        <v/>
      </c>
      <c r="J119" s="142" t="str">
        <f>IF(Anlage_E!J119="","",Anlage_E!J119)</f>
        <v/>
      </c>
      <c r="K119" s="142" t="str">
        <f>IF(Anlage_E!L119="","",Anlage_E!L119)</f>
        <v/>
      </c>
      <c r="L119" s="142" t="str">
        <f>IF(Anlage_E!M119="","",Anlage_E!M119)</f>
        <v/>
      </c>
      <c r="M119" s="142" t="str">
        <f>IF(Anlage_E!N119="","",Anlage_E!N119)</f>
        <v/>
      </c>
      <c r="N119" s="142" t="str">
        <f>IF(Anlage_E!O119="","",Anlage_E!O119)</f>
        <v/>
      </c>
      <c r="O119" s="142" t="str">
        <f>IF(Anlage_E!P119="","",Anlage_E!P119)</f>
        <v/>
      </c>
      <c r="P119" s="143" t="str">
        <f t="shared" si="3"/>
        <v/>
      </c>
      <c r="Q119" s="143" t="str">
        <f t="shared" si="4"/>
        <v/>
      </c>
      <c r="R119" s="339"/>
      <c r="S119" s="340"/>
      <c r="T119" s="340"/>
      <c r="U119" s="338"/>
      <c r="V119" s="341"/>
      <c r="W119" s="122"/>
      <c r="X119" s="342"/>
      <c r="Y119" s="343" t="str">
        <f t="shared" si="5"/>
        <v>0</v>
      </c>
      <c r="Z119" s="480"/>
      <c r="AK119" s="138"/>
      <c r="AL119" s="138"/>
      <c r="AM119" s="138"/>
      <c r="AN119" s="138"/>
      <c r="AO119" s="138"/>
      <c r="AP119" s="138"/>
      <c r="AQ119" s="138"/>
      <c r="AR119" s="138"/>
    </row>
    <row r="120" spans="1:44" x14ac:dyDescent="0.3">
      <c r="A120" s="147"/>
      <c r="B120" s="146">
        <v>111</v>
      </c>
      <c r="C120" s="142" t="str">
        <f>IF(Anlage_E!C120="","",Anlage_E!C120)</f>
        <v/>
      </c>
      <c r="D120" s="142" t="str">
        <f>IF(Anlage_E!F120="","",Anlage_E!F120)</f>
        <v/>
      </c>
      <c r="E120" s="142" t="str">
        <f>IF(Anlage_E!K120="","",Anlage_E!K120)</f>
        <v/>
      </c>
      <c r="F120" s="142" t="str">
        <f>IF(Anlage_E!D120="","",Anlage_E!D120)</f>
        <v/>
      </c>
      <c r="G120" s="142" t="str">
        <f>IF(Anlage_E!G120="","",Anlage_E!G120)</f>
        <v/>
      </c>
      <c r="H120" s="374" t="str">
        <f>IF(Anlage_E!H120="","",Anlage_E!H120)</f>
        <v/>
      </c>
      <c r="I120" s="142" t="str">
        <f>IF(Anlage_E!I120="","",Anlage_E!I120)</f>
        <v/>
      </c>
      <c r="J120" s="142" t="str">
        <f>IF(Anlage_E!J120="","",Anlage_E!J120)</f>
        <v/>
      </c>
      <c r="K120" s="142" t="str">
        <f>IF(Anlage_E!L120="","",Anlage_E!L120)</f>
        <v/>
      </c>
      <c r="L120" s="142" t="str">
        <f>IF(Anlage_E!M120="","",Anlage_E!M120)</f>
        <v/>
      </c>
      <c r="M120" s="142" t="str">
        <f>IF(Anlage_E!N120="","",Anlage_E!N120)</f>
        <v/>
      </c>
      <c r="N120" s="142" t="str">
        <f>IF(Anlage_E!O120="","",Anlage_E!O120)</f>
        <v/>
      </c>
      <c r="O120" s="142" t="str">
        <f>IF(Anlage_E!P120="","",Anlage_E!P120)</f>
        <v/>
      </c>
      <c r="P120" s="143" t="str">
        <f t="shared" si="3"/>
        <v/>
      </c>
      <c r="Q120" s="143" t="str">
        <f t="shared" si="4"/>
        <v/>
      </c>
      <c r="R120" s="339"/>
      <c r="S120" s="340"/>
      <c r="T120" s="340"/>
      <c r="U120" s="338"/>
      <c r="V120" s="341"/>
      <c r="W120" s="122"/>
      <c r="X120" s="342"/>
      <c r="Y120" s="343" t="str">
        <f t="shared" si="5"/>
        <v>0</v>
      </c>
      <c r="Z120" s="480"/>
      <c r="AK120" s="138"/>
      <c r="AL120" s="138"/>
      <c r="AM120" s="138"/>
      <c r="AN120" s="138"/>
      <c r="AO120" s="138"/>
      <c r="AP120" s="138"/>
      <c r="AQ120" s="138"/>
      <c r="AR120" s="138"/>
    </row>
    <row r="121" spans="1:44" x14ac:dyDescent="0.3">
      <c r="A121" s="147"/>
      <c r="B121" s="141">
        <v>112</v>
      </c>
      <c r="C121" s="142" t="str">
        <f>IF(Anlage_E!C121="","",Anlage_E!C121)</f>
        <v/>
      </c>
      <c r="D121" s="142" t="str">
        <f>IF(Anlage_E!F121="","",Anlage_E!F121)</f>
        <v/>
      </c>
      <c r="E121" s="142" t="str">
        <f>IF(Anlage_E!K121="","",Anlage_E!K121)</f>
        <v/>
      </c>
      <c r="F121" s="142" t="str">
        <f>IF(Anlage_E!D121="","",Anlage_E!D121)</f>
        <v/>
      </c>
      <c r="G121" s="142" t="str">
        <f>IF(Anlage_E!G121="","",Anlage_E!G121)</f>
        <v/>
      </c>
      <c r="H121" s="374" t="str">
        <f>IF(Anlage_E!H121="","",Anlage_E!H121)</f>
        <v/>
      </c>
      <c r="I121" s="142" t="str">
        <f>IF(Anlage_E!I121="","",Anlage_E!I121)</f>
        <v/>
      </c>
      <c r="J121" s="142" t="str">
        <f>IF(Anlage_E!J121="","",Anlage_E!J121)</f>
        <v/>
      </c>
      <c r="K121" s="142" t="str">
        <f>IF(Anlage_E!L121="","",Anlage_E!L121)</f>
        <v/>
      </c>
      <c r="L121" s="142" t="str">
        <f>IF(Anlage_E!M121="","",Anlage_E!M121)</f>
        <v/>
      </c>
      <c r="M121" s="142" t="str">
        <f>IF(Anlage_E!N121="","",Anlage_E!N121)</f>
        <v/>
      </c>
      <c r="N121" s="142" t="str">
        <f>IF(Anlage_E!O121="","",Anlage_E!O121)</f>
        <v/>
      </c>
      <c r="O121" s="142" t="str">
        <f>IF(Anlage_E!P121="","",Anlage_E!P121)</f>
        <v/>
      </c>
      <c r="P121" s="143" t="str">
        <f t="shared" si="3"/>
        <v/>
      </c>
      <c r="Q121" s="143" t="str">
        <f t="shared" si="4"/>
        <v/>
      </c>
      <c r="R121" s="339"/>
      <c r="S121" s="340"/>
      <c r="T121" s="340"/>
      <c r="U121" s="338"/>
      <c r="V121" s="341"/>
      <c r="W121" s="122"/>
      <c r="X121" s="342"/>
      <c r="Y121" s="343" t="str">
        <f t="shared" si="5"/>
        <v>0</v>
      </c>
      <c r="Z121" s="480"/>
      <c r="AK121" s="138"/>
      <c r="AL121" s="138"/>
      <c r="AM121" s="138"/>
      <c r="AN121" s="138"/>
      <c r="AO121" s="138"/>
      <c r="AP121" s="138"/>
      <c r="AQ121" s="138"/>
      <c r="AR121" s="138"/>
    </row>
    <row r="122" spans="1:44" x14ac:dyDescent="0.3">
      <c r="A122" s="147"/>
      <c r="B122" s="146">
        <v>113</v>
      </c>
      <c r="C122" s="142" t="str">
        <f>IF(Anlage_E!C122="","",Anlage_E!C122)</f>
        <v/>
      </c>
      <c r="D122" s="142" t="str">
        <f>IF(Anlage_E!F122="","",Anlage_E!F122)</f>
        <v/>
      </c>
      <c r="E122" s="142" t="str">
        <f>IF(Anlage_E!K122="","",Anlage_E!K122)</f>
        <v/>
      </c>
      <c r="F122" s="142" t="str">
        <f>IF(Anlage_E!D122="","",Anlage_E!D122)</f>
        <v/>
      </c>
      <c r="G122" s="142" t="str">
        <f>IF(Anlage_E!G122="","",Anlage_E!G122)</f>
        <v/>
      </c>
      <c r="H122" s="374" t="str">
        <f>IF(Anlage_E!H122="","",Anlage_E!H122)</f>
        <v/>
      </c>
      <c r="I122" s="142" t="str">
        <f>IF(Anlage_E!I122="","",Anlage_E!I122)</f>
        <v/>
      </c>
      <c r="J122" s="142" t="str">
        <f>IF(Anlage_E!J122="","",Anlage_E!J122)</f>
        <v/>
      </c>
      <c r="K122" s="142" t="str">
        <f>IF(Anlage_E!L122="","",Anlage_E!L122)</f>
        <v/>
      </c>
      <c r="L122" s="142" t="str">
        <f>IF(Anlage_E!M122="","",Anlage_E!M122)</f>
        <v/>
      </c>
      <c r="M122" s="142" t="str">
        <f>IF(Anlage_E!N122="","",Anlage_E!N122)</f>
        <v/>
      </c>
      <c r="N122" s="142" t="str">
        <f>IF(Anlage_E!O122="","",Anlage_E!O122)</f>
        <v/>
      </c>
      <c r="O122" s="142" t="str">
        <f>IF(Anlage_E!P122="","",Anlage_E!P122)</f>
        <v/>
      </c>
      <c r="P122" s="143" t="str">
        <f t="shared" si="3"/>
        <v/>
      </c>
      <c r="Q122" s="143" t="str">
        <f t="shared" si="4"/>
        <v/>
      </c>
      <c r="R122" s="339"/>
      <c r="S122" s="340"/>
      <c r="T122" s="340"/>
      <c r="U122" s="338"/>
      <c r="V122" s="341"/>
      <c r="W122" s="122"/>
      <c r="X122" s="342"/>
      <c r="Y122" s="343" t="str">
        <f t="shared" si="5"/>
        <v>0</v>
      </c>
      <c r="Z122" s="480"/>
      <c r="AK122" s="138"/>
      <c r="AL122" s="138"/>
      <c r="AM122" s="138"/>
      <c r="AN122" s="138"/>
      <c r="AO122" s="138"/>
      <c r="AP122" s="138"/>
      <c r="AQ122" s="138"/>
      <c r="AR122" s="138"/>
    </row>
    <row r="123" spans="1:44" x14ac:dyDescent="0.3">
      <c r="A123" s="147"/>
      <c r="B123" s="146">
        <v>114</v>
      </c>
      <c r="C123" s="142" t="str">
        <f>IF(Anlage_E!C123="","",Anlage_E!C123)</f>
        <v/>
      </c>
      <c r="D123" s="142" t="str">
        <f>IF(Anlage_E!F123="","",Anlage_E!F123)</f>
        <v/>
      </c>
      <c r="E123" s="142" t="str">
        <f>IF(Anlage_E!K123="","",Anlage_E!K123)</f>
        <v/>
      </c>
      <c r="F123" s="142" t="str">
        <f>IF(Anlage_E!D123="","",Anlage_E!D123)</f>
        <v/>
      </c>
      <c r="G123" s="142" t="str">
        <f>IF(Anlage_E!G123="","",Anlage_E!G123)</f>
        <v/>
      </c>
      <c r="H123" s="374" t="str">
        <f>IF(Anlage_E!H123="","",Anlage_E!H123)</f>
        <v/>
      </c>
      <c r="I123" s="142" t="str">
        <f>IF(Anlage_E!I123="","",Anlage_E!I123)</f>
        <v/>
      </c>
      <c r="J123" s="142" t="str">
        <f>IF(Anlage_E!J123="","",Anlage_E!J123)</f>
        <v/>
      </c>
      <c r="K123" s="142" t="str">
        <f>IF(Anlage_E!L123="","",Anlage_E!L123)</f>
        <v/>
      </c>
      <c r="L123" s="142" t="str">
        <f>IF(Anlage_E!M123="","",Anlage_E!M123)</f>
        <v/>
      </c>
      <c r="M123" s="142" t="str">
        <f>IF(Anlage_E!N123="","",Anlage_E!N123)</f>
        <v/>
      </c>
      <c r="N123" s="142" t="str">
        <f>IF(Anlage_E!O123="","",Anlage_E!O123)</f>
        <v/>
      </c>
      <c r="O123" s="142" t="str">
        <f>IF(Anlage_E!P123="","",Anlage_E!P123)</f>
        <v/>
      </c>
      <c r="P123" s="143" t="str">
        <f t="shared" si="3"/>
        <v/>
      </c>
      <c r="Q123" s="143" t="str">
        <f t="shared" si="4"/>
        <v/>
      </c>
      <c r="R123" s="339"/>
      <c r="S123" s="340"/>
      <c r="T123" s="340"/>
      <c r="U123" s="338"/>
      <c r="V123" s="341"/>
      <c r="W123" s="122"/>
      <c r="X123" s="342"/>
      <c r="Y123" s="343" t="str">
        <f t="shared" si="5"/>
        <v>0</v>
      </c>
      <c r="Z123" s="480"/>
      <c r="AK123" s="138"/>
      <c r="AL123" s="138"/>
      <c r="AM123" s="138"/>
      <c r="AN123" s="138"/>
      <c r="AO123" s="138"/>
      <c r="AP123" s="138"/>
      <c r="AQ123" s="138"/>
      <c r="AR123" s="138"/>
    </row>
    <row r="124" spans="1:44" x14ac:dyDescent="0.3">
      <c r="A124" s="147"/>
      <c r="B124" s="141">
        <v>115</v>
      </c>
      <c r="C124" s="142" t="str">
        <f>IF(Anlage_E!C124="","",Anlage_E!C124)</f>
        <v/>
      </c>
      <c r="D124" s="142" t="str">
        <f>IF(Anlage_E!F124="","",Anlage_E!F124)</f>
        <v/>
      </c>
      <c r="E124" s="142" t="str">
        <f>IF(Anlage_E!K124="","",Anlage_E!K124)</f>
        <v/>
      </c>
      <c r="F124" s="142" t="str">
        <f>IF(Anlage_E!D124="","",Anlage_E!D124)</f>
        <v/>
      </c>
      <c r="G124" s="142" t="str">
        <f>IF(Anlage_E!G124="","",Anlage_E!G124)</f>
        <v/>
      </c>
      <c r="H124" s="374" t="str">
        <f>IF(Anlage_E!H124="","",Anlage_E!H124)</f>
        <v/>
      </c>
      <c r="I124" s="142" t="str">
        <f>IF(Anlage_E!I124="","",Anlage_E!I124)</f>
        <v/>
      </c>
      <c r="J124" s="142" t="str">
        <f>IF(Anlage_E!J124="","",Anlage_E!J124)</f>
        <v/>
      </c>
      <c r="K124" s="142" t="str">
        <f>IF(Anlage_E!L124="","",Anlage_E!L124)</f>
        <v/>
      </c>
      <c r="L124" s="142" t="str">
        <f>IF(Anlage_E!M124="","",Anlage_E!M124)</f>
        <v/>
      </c>
      <c r="M124" s="142" t="str">
        <f>IF(Anlage_E!N124="","",Anlage_E!N124)</f>
        <v/>
      </c>
      <c r="N124" s="142" t="str">
        <f>IF(Anlage_E!O124="","",Anlage_E!O124)</f>
        <v/>
      </c>
      <c r="O124" s="142" t="str">
        <f>IF(Anlage_E!P124="","",Anlage_E!P124)</f>
        <v/>
      </c>
      <c r="P124" s="143" t="str">
        <f t="shared" si="3"/>
        <v/>
      </c>
      <c r="Q124" s="143" t="str">
        <f t="shared" si="4"/>
        <v/>
      </c>
      <c r="R124" s="339"/>
      <c r="S124" s="340"/>
      <c r="T124" s="340"/>
      <c r="U124" s="338"/>
      <c r="V124" s="341"/>
      <c r="W124" s="122"/>
      <c r="X124" s="342"/>
      <c r="Y124" s="343" t="str">
        <f t="shared" si="5"/>
        <v>0</v>
      </c>
      <c r="Z124" s="480"/>
      <c r="AK124" s="138"/>
      <c r="AL124" s="138"/>
      <c r="AM124" s="138"/>
      <c r="AN124" s="138"/>
      <c r="AO124" s="138"/>
      <c r="AP124" s="138"/>
      <c r="AQ124" s="138"/>
      <c r="AR124" s="138"/>
    </row>
    <row r="125" spans="1:44" x14ac:dyDescent="0.3">
      <c r="A125" s="147"/>
      <c r="B125" s="146">
        <v>116</v>
      </c>
      <c r="C125" s="142" t="str">
        <f>IF(Anlage_E!C125="","",Anlage_E!C125)</f>
        <v/>
      </c>
      <c r="D125" s="142" t="str">
        <f>IF(Anlage_E!F125="","",Anlage_E!F125)</f>
        <v/>
      </c>
      <c r="E125" s="142" t="str">
        <f>IF(Anlage_E!K125="","",Anlage_E!K125)</f>
        <v/>
      </c>
      <c r="F125" s="142" t="str">
        <f>IF(Anlage_E!D125="","",Anlage_E!D125)</f>
        <v/>
      </c>
      <c r="G125" s="142" t="str">
        <f>IF(Anlage_E!G125="","",Anlage_E!G125)</f>
        <v/>
      </c>
      <c r="H125" s="374" t="str">
        <f>IF(Anlage_E!H125="","",Anlage_E!H125)</f>
        <v/>
      </c>
      <c r="I125" s="142" t="str">
        <f>IF(Anlage_E!I125="","",Anlage_E!I125)</f>
        <v/>
      </c>
      <c r="J125" s="142" t="str">
        <f>IF(Anlage_E!J125="","",Anlage_E!J125)</f>
        <v/>
      </c>
      <c r="K125" s="142" t="str">
        <f>IF(Anlage_E!L125="","",Anlage_E!L125)</f>
        <v/>
      </c>
      <c r="L125" s="142" t="str">
        <f>IF(Anlage_E!M125="","",Anlage_E!M125)</f>
        <v/>
      </c>
      <c r="M125" s="142" t="str">
        <f>IF(Anlage_E!N125="","",Anlage_E!N125)</f>
        <v/>
      </c>
      <c r="N125" s="142" t="str">
        <f>IF(Anlage_E!O125="","",Anlage_E!O125)</f>
        <v/>
      </c>
      <c r="O125" s="142" t="str">
        <f>IF(Anlage_E!P125="","",Anlage_E!P125)</f>
        <v/>
      </c>
      <c r="P125" s="143" t="str">
        <f t="shared" si="3"/>
        <v/>
      </c>
      <c r="Q125" s="143" t="str">
        <f t="shared" si="4"/>
        <v/>
      </c>
      <c r="R125" s="339"/>
      <c r="S125" s="340"/>
      <c r="T125" s="340"/>
      <c r="U125" s="338"/>
      <c r="V125" s="341"/>
      <c r="W125" s="122"/>
      <c r="X125" s="342"/>
      <c r="Y125" s="343" t="str">
        <f t="shared" si="5"/>
        <v>0</v>
      </c>
      <c r="Z125" s="480"/>
      <c r="AK125" s="138"/>
      <c r="AL125" s="138"/>
      <c r="AM125" s="138"/>
      <c r="AN125" s="138"/>
      <c r="AO125" s="138"/>
      <c r="AP125" s="138"/>
      <c r="AQ125" s="138"/>
      <c r="AR125" s="138"/>
    </row>
    <row r="126" spans="1:44" x14ac:dyDescent="0.3">
      <c r="A126" s="147"/>
      <c r="B126" s="146">
        <v>117</v>
      </c>
      <c r="C126" s="142" t="str">
        <f>IF(Anlage_E!C126="","",Anlage_E!C126)</f>
        <v/>
      </c>
      <c r="D126" s="142" t="str">
        <f>IF(Anlage_E!F126="","",Anlage_E!F126)</f>
        <v/>
      </c>
      <c r="E126" s="142" t="str">
        <f>IF(Anlage_E!K126="","",Anlage_E!K126)</f>
        <v/>
      </c>
      <c r="F126" s="142" t="str">
        <f>IF(Anlage_E!D126="","",Anlage_E!D126)</f>
        <v/>
      </c>
      <c r="G126" s="142" t="str">
        <f>IF(Anlage_E!G126="","",Anlage_E!G126)</f>
        <v/>
      </c>
      <c r="H126" s="374" t="str">
        <f>IF(Anlage_E!H126="","",Anlage_E!H126)</f>
        <v/>
      </c>
      <c r="I126" s="142" t="str">
        <f>IF(Anlage_E!I126="","",Anlage_E!I126)</f>
        <v/>
      </c>
      <c r="J126" s="142" t="str">
        <f>IF(Anlage_E!J126="","",Anlage_E!J126)</f>
        <v/>
      </c>
      <c r="K126" s="142" t="str">
        <f>IF(Anlage_E!L126="","",Anlage_E!L126)</f>
        <v/>
      </c>
      <c r="L126" s="142" t="str">
        <f>IF(Anlage_E!M126="","",Anlage_E!M126)</f>
        <v/>
      </c>
      <c r="M126" s="142" t="str">
        <f>IF(Anlage_E!N126="","",Anlage_E!N126)</f>
        <v/>
      </c>
      <c r="N126" s="142" t="str">
        <f>IF(Anlage_E!O126="","",Anlage_E!O126)</f>
        <v/>
      </c>
      <c r="O126" s="142" t="str">
        <f>IF(Anlage_E!P126="","",Anlage_E!P126)</f>
        <v/>
      </c>
      <c r="P126" s="143" t="str">
        <f t="shared" si="3"/>
        <v/>
      </c>
      <c r="Q126" s="143" t="str">
        <f t="shared" si="4"/>
        <v/>
      </c>
      <c r="R126" s="339"/>
      <c r="S126" s="340"/>
      <c r="T126" s="340"/>
      <c r="U126" s="338"/>
      <c r="V126" s="341"/>
      <c r="W126" s="122"/>
      <c r="X126" s="342"/>
      <c r="Y126" s="343" t="str">
        <f t="shared" si="5"/>
        <v>0</v>
      </c>
      <c r="Z126" s="480"/>
      <c r="AK126" s="138"/>
      <c r="AL126" s="138"/>
      <c r="AM126" s="138"/>
      <c r="AN126" s="138"/>
      <c r="AO126" s="138"/>
      <c r="AP126" s="138"/>
      <c r="AQ126" s="138"/>
      <c r="AR126" s="138"/>
    </row>
    <row r="127" spans="1:44" x14ac:dyDescent="0.3">
      <c r="A127" s="147"/>
      <c r="B127" s="141">
        <v>118</v>
      </c>
      <c r="C127" s="142" t="str">
        <f>IF(Anlage_E!C127="","",Anlage_E!C127)</f>
        <v/>
      </c>
      <c r="D127" s="142" t="str">
        <f>IF(Anlage_E!F127="","",Anlage_E!F127)</f>
        <v/>
      </c>
      <c r="E127" s="142" t="str">
        <f>IF(Anlage_E!K127="","",Anlage_E!K127)</f>
        <v/>
      </c>
      <c r="F127" s="142" t="str">
        <f>IF(Anlage_E!D127="","",Anlage_E!D127)</f>
        <v/>
      </c>
      <c r="G127" s="142" t="str">
        <f>IF(Anlage_E!G127="","",Anlage_E!G127)</f>
        <v/>
      </c>
      <c r="H127" s="374" t="str">
        <f>IF(Anlage_E!H127="","",Anlage_E!H127)</f>
        <v/>
      </c>
      <c r="I127" s="142" t="str">
        <f>IF(Anlage_E!I127="","",Anlage_E!I127)</f>
        <v/>
      </c>
      <c r="J127" s="142" t="str">
        <f>IF(Anlage_E!J127="","",Anlage_E!J127)</f>
        <v/>
      </c>
      <c r="K127" s="142" t="str">
        <f>IF(Anlage_E!L127="","",Anlage_E!L127)</f>
        <v/>
      </c>
      <c r="L127" s="142" t="str">
        <f>IF(Anlage_E!M127="","",Anlage_E!M127)</f>
        <v/>
      </c>
      <c r="M127" s="142" t="str">
        <f>IF(Anlage_E!N127="","",Anlage_E!N127)</f>
        <v/>
      </c>
      <c r="N127" s="142" t="str">
        <f>IF(Anlage_E!O127="","",Anlage_E!O127)</f>
        <v/>
      </c>
      <c r="O127" s="142" t="str">
        <f>IF(Anlage_E!P127="","",Anlage_E!P127)</f>
        <v/>
      </c>
      <c r="P127" s="143" t="str">
        <f t="shared" si="3"/>
        <v/>
      </c>
      <c r="Q127" s="143" t="str">
        <f t="shared" si="4"/>
        <v/>
      </c>
      <c r="R127" s="339"/>
      <c r="S127" s="340"/>
      <c r="T127" s="340"/>
      <c r="U127" s="338"/>
      <c r="V127" s="341"/>
      <c r="W127" s="122"/>
      <c r="X127" s="342"/>
      <c r="Y127" s="343" t="str">
        <f t="shared" si="5"/>
        <v>0</v>
      </c>
      <c r="Z127" s="480"/>
      <c r="AK127" s="138"/>
      <c r="AL127" s="138"/>
      <c r="AM127" s="138"/>
      <c r="AN127" s="138"/>
      <c r="AO127" s="138"/>
      <c r="AP127" s="138"/>
      <c r="AQ127" s="138"/>
      <c r="AR127" s="138"/>
    </row>
    <row r="128" spans="1:44" x14ac:dyDescent="0.3">
      <c r="A128" s="147"/>
      <c r="B128" s="146">
        <v>119</v>
      </c>
      <c r="C128" s="142" t="str">
        <f>IF(Anlage_E!C128="","",Anlage_E!C128)</f>
        <v/>
      </c>
      <c r="D128" s="142" t="str">
        <f>IF(Anlage_E!F128="","",Anlage_E!F128)</f>
        <v/>
      </c>
      <c r="E128" s="142" t="str">
        <f>IF(Anlage_E!K128="","",Anlage_E!K128)</f>
        <v/>
      </c>
      <c r="F128" s="142" t="str">
        <f>IF(Anlage_E!D128="","",Anlage_E!D128)</f>
        <v/>
      </c>
      <c r="G128" s="142" t="str">
        <f>IF(Anlage_E!G128="","",Anlage_E!G128)</f>
        <v/>
      </c>
      <c r="H128" s="374" t="str">
        <f>IF(Anlage_E!H128="","",Anlage_E!H128)</f>
        <v/>
      </c>
      <c r="I128" s="142" t="str">
        <f>IF(Anlage_E!I128="","",Anlage_E!I128)</f>
        <v/>
      </c>
      <c r="J128" s="142" t="str">
        <f>IF(Anlage_E!J128="","",Anlage_E!J128)</f>
        <v/>
      </c>
      <c r="K128" s="142" t="str">
        <f>IF(Anlage_E!L128="","",Anlage_E!L128)</f>
        <v/>
      </c>
      <c r="L128" s="142" t="str">
        <f>IF(Anlage_E!M128="","",Anlage_E!M128)</f>
        <v/>
      </c>
      <c r="M128" s="142" t="str">
        <f>IF(Anlage_E!N128="","",Anlage_E!N128)</f>
        <v/>
      </c>
      <c r="N128" s="142" t="str">
        <f>IF(Anlage_E!O128="","",Anlage_E!O128)</f>
        <v/>
      </c>
      <c r="O128" s="142" t="str">
        <f>IF(Anlage_E!P128="","",Anlage_E!P128)</f>
        <v/>
      </c>
      <c r="P128" s="143" t="str">
        <f t="shared" si="3"/>
        <v/>
      </c>
      <c r="Q128" s="143" t="str">
        <f t="shared" si="4"/>
        <v/>
      </c>
      <c r="R128" s="339"/>
      <c r="S128" s="340"/>
      <c r="T128" s="340"/>
      <c r="U128" s="338"/>
      <c r="V128" s="341"/>
      <c r="W128" s="122"/>
      <c r="X128" s="342"/>
      <c r="Y128" s="343" t="str">
        <f t="shared" si="5"/>
        <v>0</v>
      </c>
      <c r="Z128" s="480"/>
      <c r="AK128" s="138"/>
      <c r="AL128" s="138"/>
      <c r="AM128" s="138"/>
      <c r="AN128" s="138"/>
      <c r="AO128" s="138"/>
      <c r="AP128" s="138"/>
      <c r="AQ128" s="138"/>
      <c r="AR128" s="138"/>
    </row>
    <row r="129" spans="1:44" x14ac:dyDescent="0.3">
      <c r="A129" s="147"/>
      <c r="B129" s="146">
        <v>120</v>
      </c>
      <c r="C129" s="142" t="str">
        <f>IF(Anlage_E!C129="","",Anlage_E!C129)</f>
        <v/>
      </c>
      <c r="D129" s="142" t="str">
        <f>IF(Anlage_E!F129="","",Anlage_E!F129)</f>
        <v/>
      </c>
      <c r="E129" s="142" t="str">
        <f>IF(Anlage_E!K129="","",Anlage_E!K129)</f>
        <v/>
      </c>
      <c r="F129" s="142" t="str">
        <f>IF(Anlage_E!D129="","",Anlage_E!D129)</f>
        <v/>
      </c>
      <c r="G129" s="142" t="str">
        <f>IF(Anlage_E!G129="","",Anlage_E!G129)</f>
        <v/>
      </c>
      <c r="H129" s="374" t="str">
        <f>IF(Anlage_E!H129="","",Anlage_E!H129)</f>
        <v/>
      </c>
      <c r="I129" s="142" t="str">
        <f>IF(Anlage_E!I129="","",Anlage_E!I129)</f>
        <v/>
      </c>
      <c r="J129" s="142" t="str">
        <f>IF(Anlage_E!J129="","",Anlage_E!J129)</f>
        <v/>
      </c>
      <c r="K129" s="142" t="str">
        <f>IF(Anlage_E!L129="","",Anlage_E!L129)</f>
        <v/>
      </c>
      <c r="L129" s="142" t="str">
        <f>IF(Anlage_E!M129="","",Anlage_E!M129)</f>
        <v/>
      </c>
      <c r="M129" s="142" t="str">
        <f>IF(Anlage_E!N129="","",Anlage_E!N129)</f>
        <v/>
      </c>
      <c r="N129" s="142" t="str">
        <f>IF(Anlage_E!O129="","",Anlage_E!O129)</f>
        <v/>
      </c>
      <c r="O129" s="142" t="str">
        <f>IF(Anlage_E!P129="","",Anlage_E!P129)</f>
        <v/>
      </c>
      <c r="P129" s="143" t="str">
        <f t="shared" si="3"/>
        <v/>
      </c>
      <c r="Q129" s="143" t="str">
        <f t="shared" si="4"/>
        <v/>
      </c>
      <c r="R129" s="339"/>
      <c r="S129" s="340"/>
      <c r="T129" s="340"/>
      <c r="U129" s="338"/>
      <c r="V129" s="341"/>
      <c r="W129" s="122"/>
      <c r="X129" s="342"/>
      <c r="Y129" s="343" t="str">
        <f t="shared" si="5"/>
        <v>0</v>
      </c>
      <c r="Z129" s="480"/>
      <c r="AK129" s="138"/>
      <c r="AL129" s="138"/>
      <c r="AM129" s="138"/>
      <c r="AN129" s="138"/>
      <c r="AO129" s="138"/>
      <c r="AP129" s="138"/>
      <c r="AQ129" s="138"/>
      <c r="AR129" s="138"/>
    </row>
    <row r="130" spans="1:44" x14ac:dyDescent="0.3">
      <c r="A130" s="147"/>
      <c r="B130" s="141">
        <v>121</v>
      </c>
      <c r="C130" s="142" t="str">
        <f>IF(Anlage_E!C130="","",Anlage_E!C130)</f>
        <v/>
      </c>
      <c r="D130" s="142" t="str">
        <f>IF(Anlage_E!F130="","",Anlage_E!F130)</f>
        <v/>
      </c>
      <c r="E130" s="142" t="str">
        <f>IF(Anlage_E!K130="","",Anlage_E!K130)</f>
        <v/>
      </c>
      <c r="F130" s="142" t="str">
        <f>IF(Anlage_E!D130="","",Anlage_E!D130)</f>
        <v/>
      </c>
      <c r="G130" s="142" t="str">
        <f>IF(Anlage_E!G130="","",Anlage_E!G130)</f>
        <v/>
      </c>
      <c r="H130" s="374" t="str">
        <f>IF(Anlage_E!H130="","",Anlage_E!H130)</f>
        <v/>
      </c>
      <c r="I130" s="142" t="str">
        <f>IF(Anlage_E!I130="","",Anlage_E!I130)</f>
        <v/>
      </c>
      <c r="J130" s="142" t="str">
        <f>IF(Anlage_E!J130="","",Anlage_E!J130)</f>
        <v/>
      </c>
      <c r="K130" s="142" t="str">
        <f>IF(Anlage_E!L130="","",Anlage_E!L130)</f>
        <v/>
      </c>
      <c r="L130" s="142" t="str">
        <f>IF(Anlage_E!M130="","",Anlage_E!M130)</f>
        <v/>
      </c>
      <c r="M130" s="142" t="str">
        <f>IF(Anlage_E!N130="","",Anlage_E!N130)</f>
        <v/>
      </c>
      <c r="N130" s="142" t="str">
        <f>IF(Anlage_E!O130="","",Anlage_E!O130)</f>
        <v/>
      </c>
      <c r="O130" s="142" t="str">
        <f>IF(Anlage_E!P130="","",Anlage_E!P130)</f>
        <v/>
      </c>
      <c r="P130" s="143" t="str">
        <f t="shared" si="3"/>
        <v/>
      </c>
      <c r="Q130" s="143" t="str">
        <f t="shared" si="4"/>
        <v/>
      </c>
      <c r="R130" s="339"/>
      <c r="S130" s="340"/>
      <c r="T130" s="340"/>
      <c r="U130" s="338"/>
      <c r="V130" s="341"/>
      <c r="W130" s="122"/>
      <c r="X130" s="342"/>
      <c r="Y130" s="343" t="str">
        <f t="shared" si="5"/>
        <v>0</v>
      </c>
      <c r="Z130" s="480"/>
      <c r="AK130" s="138"/>
      <c r="AL130" s="138"/>
      <c r="AM130" s="138"/>
      <c r="AN130" s="138"/>
      <c r="AO130" s="138"/>
      <c r="AP130" s="138"/>
      <c r="AQ130" s="138"/>
      <c r="AR130" s="138"/>
    </row>
    <row r="131" spans="1:44" x14ac:dyDescent="0.3">
      <c r="A131" s="147"/>
      <c r="B131" s="146">
        <v>122</v>
      </c>
      <c r="C131" s="142" t="str">
        <f>IF(Anlage_E!C131="","",Anlage_E!C131)</f>
        <v/>
      </c>
      <c r="D131" s="142" t="str">
        <f>IF(Anlage_E!F131="","",Anlage_E!F131)</f>
        <v/>
      </c>
      <c r="E131" s="142" t="str">
        <f>IF(Anlage_E!K131="","",Anlage_E!K131)</f>
        <v/>
      </c>
      <c r="F131" s="142" t="str">
        <f>IF(Anlage_E!D131="","",Anlage_E!D131)</f>
        <v/>
      </c>
      <c r="G131" s="142" t="str">
        <f>IF(Anlage_E!G131="","",Anlage_E!G131)</f>
        <v/>
      </c>
      <c r="H131" s="374" t="str">
        <f>IF(Anlage_E!H131="","",Anlage_E!H131)</f>
        <v/>
      </c>
      <c r="I131" s="142" t="str">
        <f>IF(Anlage_E!I131="","",Anlage_E!I131)</f>
        <v/>
      </c>
      <c r="J131" s="142" t="str">
        <f>IF(Anlage_E!J131="","",Anlage_E!J131)</f>
        <v/>
      </c>
      <c r="K131" s="142" t="str">
        <f>IF(Anlage_E!L131="","",Anlage_E!L131)</f>
        <v/>
      </c>
      <c r="L131" s="142" t="str">
        <f>IF(Anlage_E!M131="","",Anlage_E!M131)</f>
        <v/>
      </c>
      <c r="M131" s="142" t="str">
        <f>IF(Anlage_E!N131="","",Anlage_E!N131)</f>
        <v/>
      </c>
      <c r="N131" s="142" t="str">
        <f>IF(Anlage_E!O131="","",Anlage_E!O131)</f>
        <v/>
      </c>
      <c r="O131" s="142" t="str">
        <f>IF(Anlage_E!P131="","",Anlage_E!P131)</f>
        <v/>
      </c>
      <c r="P131" s="143" t="str">
        <f t="shared" si="3"/>
        <v/>
      </c>
      <c r="Q131" s="143" t="str">
        <f t="shared" si="4"/>
        <v/>
      </c>
      <c r="R131" s="339"/>
      <c r="S131" s="340"/>
      <c r="T131" s="340"/>
      <c r="U131" s="338"/>
      <c r="V131" s="341"/>
      <c r="W131" s="122"/>
      <c r="X131" s="342"/>
      <c r="Y131" s="343" t="str">
        <f t="shared" si="5"/>
        <v>0</v>
      </c>
      <c r="Z131" s="480"/>
      <c r="AK131" s="138"/>
      <c r="AL131" s="138"/>
      <c r="AM131" s="138"/>
      <c r="AN131" s="138"/>
      <c r="AO131" s="138"/>
      <c r="AP131" s="138"/>
      <c r="AQ131" s="138"/>
      <c r="AR131" s="138"/>
    </row>
    <row r="132" spans="1:44" x14ac:dyDescent="0.3">
      <c r="A132" s="147"/>
      <c r="B132" s="146">
        <v>123</v>
      </c>
      <c r="C132" s="142" t="str">
        <f>IF(Anlage_E!C132="","",Anlage_E!C132)</f>
        <v/>
      </c>
      <c r="D132" s="142" t="str">
        <f>IF(Anlage_E!F132="","",Anlage_E!F132)</f>
        <v/>
      </c>
      <c r="E132" s="142" t="str">
        <f>IF(Anlage_E!K132="","",Anlage_E!K132)</f>
        <v/>
      </c>
      <c r="F132" s="142" t="str">
        <f>IF(Anlage_E!D132="","",Anlage_E!D132)</f>
        <v/>
      </c>
      <c r="G132" s="142" t="str">
        <f>IF(Anlage_E!G132="","",Anlage_E!G132)</f>
        <v/>
      </c>
      <c r="H132" s="374" t="str">
        <f>IF(Anlage_E!H132="","",Anlage_E!H132)</f>
        <v/>
      </c>
      <c r="I132" s="142" t="str">
        <f>IF(Anlage_E!I132="","",Anlage_E!I132)</f>
        <v/>
      </c>
      <c r="J132" s="142" t="str">
        <f>IF(Anlage_E!J132="","",Anlage_E!J132)</f>
        <v/>
      </c>
      <c r="K132" s="142" t="str">
        <f>IF(Anlage_E!L132="","",Anlage_E!L132)</f>
        <v/>
      </c>
      <c r="L132" s="142" t="str">
        <f>IF(Anlage_E!M132="","",Anlage_E!M132)</f>
        <v/>
      </c>
      <c r="M132" s="142" t="str">
        <f>IF(Anlage_E!N132="","",Anlage_E!N132)</f>
        <v/>
      </c>
      <c r="N132" s="142" t="str">
        <f>IF(Anlage_E!O132="","",Anlage_E!O132)</f>
        <v/>
      </c>
      <c r="O132" s="142" t="str">
        <f>IF(Anlage_E!P132="","",Anlage_E!P132)</f>
        <v/>
      </c>
      <c r="P132" s="143" t="str">
        <f t="shared" si="3"/>
        <v/>
      </c>
      <c r="Q132" s="143" t="str">
        <f t="shared" si="4"/>
        <v/>
      </c>
      <c r="R132" s="339"/>
      <c r="S132" s="340"/>
      <c r="T132" s="340"/>
      <c r="U132" s="338"/>
      <c r="V132" s="341"/>
      <c r="W132" s="122"/>
      <c r="X132" s="342"/>
      <c r="Y132" s="343" t="str">
        <f t="shared" si="5"/>
        <v>0</v>
      </c>
      <c r="Z132" s="480"/>
      <c r="AK132" s="138"/>
      <c r="AL132" s="138"/>
      <c r="AM132" s="138"/>
      <c r="AN132" s="138"/>
      <c r="AO132" s="138"/>
      <c r="AP132" s="138"/>
      <c r="AQ132" s="138"/>
      <c r="AR132" s="138"/>
    </row>
    <row r="133" spans="1:44" x14ac:dyDescent="0.3">
      <c r="A133" s="147"/>
      <c r="B133" s="141">
        <v>124</v>
      </c>
      <c r="C133" s="142" t="str">
        <f>IF(Anlage_E!C133="","",Anlage_E!C133)</f>
        <v/>
      </c>
      <c r="D133" s="142" t="str">
        <f>IF(Anlage_E!F133="","",Anlage_E!F133)</f>
        <v/>
      </c>
      <c r="E133" s="142" t="str">
        <f>IF(Anlage_E!K133="","",Anlage_E!K133)</f>
        <v/>
      </c>
      <c r="F133" s="142" t="str">
        <f>IF(Anlage_E!D133="","",Anlage_E!D133)</f>
        <v/>
      </c>
      <c r="G133" s="142" t="str">
        <f>IF(Anlage_E!G133="","",Anlage_E!G133)</f>
        <v/>
      </c>
      <c r="H133" s="374" t="str">
        <f>IF(Anlage_E!H133="","",Anlage_E!H133)</f>
        <v/>
      </c>
      <c r="I133" s="142" t="str">
        <f>IF(Anlage_E!I133="","",Anlage_E!I133)</f>
        <v/>
      </c>
      <c r="J133" s="142" t="str">
        <f>IF(Anlage_E!J133="","",Anlage_E!J133)</f>
        <v/>
      </c>
      <c r="K133" s="142" t="str">
        <f>IF(Anlage_E!L133="","",Anlage_E!L133)</f>
        <v/>
      </c>
      <c r="L133" s="142" t="str">
        <f>IF(Anlage_E!M133="","",Anlage_E!M133)</f>
        <v/>
      </c>
      <c r="M133" s="142" t="str">
        <f>IF(Anlage_E!N133="","",Anlage_E!N133)</f>
        <v/>
      </c>
      <c r="N133" s="142" t="str">
        <f>IF(Anlage_E!O133="","",Anlage_E!O133)</f>
        <v/>
      </c>
      <c r="O133" s="142" t="str">
        <f>IF(Anlage_E!P133="","",Anlage_E!P133)</f>
        <v/>
      </c>
      <c r="P133" s="143" t="str">
        <f t="shared" si="3"/>
        <v/>
      </c>
      <c r="Q133" s="143" t="str">
        <f t="shared" si="4"/>
        <v/>
      </c>
      <c r="R133" s="339"/>
      <c r="S133" s="340"/>
      <c r="T133" s="340"/>
      <c r="U133" s="338"/>
      <c r="V133" s="341"/>
      <c r="W133" s="122"/>
      <c r="X133" s="342"/>
      <c r="Y133" s="343" t="str">
        <f t="shared" si="5"/>
        <v>0</v>
      </c>
      <c r="Z133" s="480"/>
      <c r="AK133" s="138"/>
      <c r="AL133" s="138"/>
      <c r="AM133" s="138"/>
      <c r="AN133" s="138"/>
      <c r="AO133" s="138"/>
      <c r="AP133" s="138"/>
      <c r="AQ133" s="138"/>
      <c r="AR133" s="138"/>
    </row>
    <row r="134" spans="1:44" x14ac:dyDescent="0.3">
      <c r="A134" s="147"/>
      <c r="B134" s="146">
        <v>125</v>
      </c>
      <c r="C134" s="142" t="str">
        <f>IF(Anlage_E!C134="","",Anlage_E!C134)</f>
        <v/>
      </c>
      <c r="D134" s="142" t="str">
        <f>IF(Anlage_E!F134="","",Anlage_E!F134)</f>
        <v/>
      </c>
      <c r="E134" s="142" t="str">
        <f>IF(Anlage_E!K134="","",Anlage_E!K134)</f>
        <v/>
      </c>
      <c r="F134" s="142" t="str">
        <f>IF(Anlage_E!D134="","",Anlage_E!D134)</f>
        <v/>
      </c>
      <c r="G134" s="142" t="str">
        <f>IF(Anlage_E!G134="","",Anlage_E!G134)</f>
        <v/>
      </c>
      <c r="H134" s="374" t="str">
        <f>IF(Anlage_E!H134="","",Anlage_E!H134)</f>
        <v/>
      </c>
      <c r="I134" s="142" t="str">
        <f>IF(Anlage_E!I134="","",Anlage_E!I134)</f>
        <v/>
      </c>
      <c r="J134" s="142" t="str">
        <f>IF(Anlage_E!J134="","",Anlage_E!J134)</f>
        <v/>
      </c>
      <c r="K134" s="142" t="str">
        <f>IF(Anlage_E!L134="","",Anlage_E!L134)</f>
        <v/>
      </c>
      <c r="L134" s="142" t="str">
        <f>IF(Anlage_E!M134="","",Anlage_E!M134)</f>
        <v/>
      </c>
      <c r="M134" s="142" t="str">
        <f>IF(Anlage_E!N134="","",Anlage_E!N134)</f>
        <v/>
      </c>
      <c r="N134" s="142" t="str">
        <f>IF(Anlage_E!O134="","",Anlage_E!O134)</f>
        <v/>
      </c>
      <c r="O134" s="142" t="str">
        <f>IF(Anlage_E!P134="","",Anlage_E!P134)</f>
        <v/>
      </c>
      <c r="P134" s="143" t="str">
        <f t="shared" si="3"/>
        <v/>
      </c>
      <c r="Q134" s="143" t="str">
        <f t="shared" si="4"/>
        <v/>
      </c>
      <c r="R134" s="339"/>
      <c r="S134" s="340"/>
      <c r="T134" s="340"/>
      <c r="U134" s="338"/>
      <c r="V134" s="341"/>
      <c r="W134" s="122"/>
      <c r="X134" s="342"/>
      <c r="Y134" s="343" t="str">
        <f t="shared" si="5"/>
        <v>0</v>
      </c>
      <c r="Z134" s="480"/>
      <c r="AK134" s="138"/>
      <c r="AL134" s="138"/>
      <c r="AM134" s="138"/>
      <c r="AN134" s="138"/>
      <c r="AO134" s="138"/>
      <c r="AP134" s="138"/>
      <c r="AQ134" s="138"/>
      <c r="AR134" s="138"/>
    </row>
    <row r="135" spans="1:44" x14ac:dyDescent="0.3">
      <c r="A135" s="147"/>
      <c r="B135" s="146">
        <v>126</v>
      </c>
      <c r="C135" s="142" t="str">
        <f>IF(Anlage_E!C135="","",Anlage_E!C135)</f>
        <v/>
      </c>
      <c r="D135" s="142" t="str">
        <f>IF(Anlage_E!F135="","",Anlage_E!F135)</f>
        <v/>
      </c>
      <c r="E135" s="142" t="str">
        <f>IF(Anlage_E!K135="","",Anlage_E!K135)</f>
        <v/>
      </c>
      <c r="F135" s="142" t="str">
        <f>IF(Anlage_E!D135="","",Anlage_E!D135)</f>
        <v/>
      </c>
      <c r="G135" s="142" t="str">
        <f>IF(Anlage_E!G135="","",Anlage_E!G135)</f>
        <v/>
      </c>
      <c r="H135" s="374" t="str">
        <f>IF(Anlage_E!H135="","",Anlage_E!H135)</f>
        <v/>
      </c>
      <c r="I135" s="142" t="str">
        <f>IF(Anlage_E!I135="","",Anlage_E!I135)</f>
        <v/>
      </c>
      <c r="J135" s="142" t="str">
        <f>IF(Anlage_E!J135="","",Anlage_E!J135)</f>
        <v/>
      </c>
      <c r="K135" s="142" t="str">
        <f>IF(Anlage_E!L135="","",Anlage_E!L135)</f>
        <v/>
      </c>
      <c r="L135" s="142" t="str">
        <f>IF(Anlage_E!M135="","",Anlage_E!M135)</f>
        <v/>
      </c>
      <c r="M135" s="142" t="str">
        <f>IF(Anlage_E!N135="","",Anlage_E!N135)</f>
        <v/>
      </c>
      <c r="N135" s="142" t="str">
        <f>IF(Anlage_E!O135="","",Anlage_E!O135)</f>
        <v/>
      </c>
      <c r="O135" s="142" t="str">
        <f>IF(Anlage_E!P135="","",Anlage_E!P135)</f>
        <v/>
      </c>
      <c r="P135" s="143" t="str">
        <f t="shared" si="3"/>
        <v/>
      </c>
      <c r="Q135" s="143" t="str">
        <f t="shared" si="4"/>
        <v/>
      </c>
      <c r="R135" s="339"/>
      <c r="S135" s="340"/>
      <c r="T135" s="340"/>
      <c r="U135" s="338"/>
      <c r="V135" s="341"/>
      <c r="W135" s="122"/>
      <c r="X135" s="342"/>
      <c r="Y135" s="343" t="str">
        <f t="shared" si="5"/>
        <v>0</v>
      </c>
      <c r="Z135" s="480"/>
      <c r="AK135" s="138"/>
      <c r="AL135" s="138"/>
      <c r="AM135" s="138"/>
      <c r="AN135" s="138"/>
      <c r="AO135" s="138"/>
      <c r="AP135" s="138"/>
      <c r="AQ135" s="138"/>
      <c r="AR135" s="138"/>
    </row>
    <row r="136" spans="1:44" x14ac:dyDescent="0.3">
      <c r="A136" s="147"/>
      <c r="B136" s="141">
        <v>127</v>
      </c>
      <c r="C136" s="142" t="str">
        <f>IF(Anlage_E!C136="","",Anlage_E!C136)</f>
        <v/>
      </c>
      <c r="D136" s="142" t="str">
        <f>IF(Anlage_E!F136="","",Anlage_E!F136)</f>
        <v/>
      </c>
      <c r="E136" s="142" t="str">
        <f>IF(Anlage_E!K136="","",Anlage_E!K136)</f>
        <v/>
      </c>
      <c r="F136" s="142" t="str">
        <f>IF(Anlage_E!D136="","",Anlage_E!D136)</f>
        <v/>
      </c>
      <c r="G136" s="142" t="str">
        <f>IF(Anlage_E!G136="","",Anlage_E!G136)</f>
        <v/>
      </c>
      <c r="H136" s="374" t="str">
        <f>IF(Anlage_E!H136="","",Anlage_E!H136)</f>
        <v/>
      </c>
      <c r="I136" s="142" t="str">
        <f>IF(Anlage_E!I136="","",Anlage_E!I136)</f>
        <v/>
      </c>
      <c r="J136" s="142" t="str">
        <f>IF(Anlage_E!J136="","",Anlage_E!J136)</f>
        <v/>
      </c>
      <c r="K136" s="142" t="str">
        <f>IF(Anlage_E!L136="","",Anlage_E!L136)</f>
        <v/>
      </c>
      <c r="L136" s="142" t="str">
        <f>IF(Anlage_E!M136="","",Anlage_E!M136)</f>
        <v/>
      </c>
      <c r="M136" s="142" t="str">
        <f>IF(Anlage_E!N136="","",Anlage_E!N136)</f>
        <v/>
      </c>
      <c r="N136" s="142" t="str">
        <f>IF(Anlage_E!O136="","",Anlage_E!O136)</f>
        <v/>
      </c>
      <c r="O136" s="142" t="str">
        <f>IF(Anlage_E!P136="","",Anlage_E!P136)</f>
        <v/>
      </c>
      <c r="P136" s="143" t="str">
        <f t="shared" si="3"/>
        <v/>
      </c>
      <c r="Q136" s="143" t="str">
        <f t="shared" si="4"/>
        <v/>
      </c>
      <c r="R136" s="339"/>
      <c r="S136" s="340"/>
      <c r="T136" s="340"/>
      <c r="U136" s="338"/>
      <c r="V136" s="341"/>
      <c r="W136" s="122"/>
      <c r="X136" s="342"/>
      <c r="Y136" s="343" t="str">
        <f t="shared" si="5"/>
        <v>0</v>
      </c>
      <c r="Z136" s="480"/>
      <c r="AK136" s="138"/>
      <c r="AL136" s="138"/>
      <c r="AM136" s="138"/>
      <c r="AN136" s="138"/>
      <c r="AO136" s="138"/>
      <c r="AP136" s="138"/>
      <c r="AQ136" s="138"/>
      <c r="AR136" s="138"/>
    </row>
    <row r="137" spans="1:44" x14ac:dyDescent="0.3">
      <c r="A137" s="147"/>
      <c r="B137" s="146">
        <v>128</v>
      </c>
      <c r="C137" s="142" t="str">
        <f>IF(Anlage_E!C137="","",Anlage_E!C137)</f>
        <v/>
      </c>
      <c r="D137" s="142" t="str">
        <f>IF(Anlage_E!F137="","",Anlage_E!F137)</f>
        <v/>
      </c>
      <c r="E137" s="142" t="str">
        <f>IF(Anlage_E!K137="","",Anlage_E!K137)</f>
        <v/>
      </c>
      <c r="F137" s="142" t="str">
        <f>IF(Anlage_E!D137="","",Anlage_E!D137)</f>
        <v/>
      </c>
      <c r="G137" s="142" t="str">
        <f>IF(Anlage_E!G137="","",Anlage_E!G137)</f>
        <v/>
      </c>
      <c r="H137" s="374" t="str">
        <f>IF(Anlage_E!H137="","",Anlage_E!H137)</f>
        <v/>
      </c>
      <c r="I137" s="142" t="str">
        <f>IF(Anlage_E!I137="","",Anlage_E!I137)</f>
        <v/>
      </c>
      <c r="J137" s="142" t="str">
        <f>IF(Anlage_E!J137="","",Anlage_E!J137)</f>
        <v/>
      </c>
      <c r="K137" s="142" t="str">
        <f>IF(Anlage_E!L137="","",Anlage_E!L137)</f>
        <v/>
      </c>
      <c r="L137" s="142" t="str">
        <f>IF(Anlage_E!M137="","",Anlage_E!M137)</f>
        <v/>
      </c>
      <c r="M137" s="142" t="str">
        <f>IF(Anlage_E!N137="","",Anlage_E!N137)</f>
        <v/>
      </c>
      <c r="N137" s="142" t="str">
        <f>IF(Anlage_E!O137="","",Anlage_E!O137)</f>
        <v/>
      </c>
      <c r="O137" s="142" t="str">
        <f>IF(Anlage_E!P137="","",Anlage_E!P137)</f>
        <v/>
      </c>
      <c r="P137" s="143" t="str">
        <f t="shared" si="3"/>
        <v/>
      </c>
      <c r="Q137" s="143" t="str">
        <f t="shared" si="4"/>
        <v/>
      </c>
      <c r="R137" s="339"/>
      <c r="S137" s="340"/>
      <c r="T137" s="340"/>
      <c r="U137" s="338"/>
      <c r="V137" s="341"/>
      <c r="W137" s="122"/>
      <c r="X137" s="342"/>
      <c r="Y137" s="343" t="str">
        <f t="shared" si="5"/>
        <v>0</v>
      </c>
      <c r="Z137" s="480"/>
      <c r="AK137" s="138"/>
      <c r="AL137" s="138"/>
      <c r="AM137" s="138"/>
      <c r="AN137" s="138"/>
      <c r="AO137" s="138"/>
      <c r="AP137" s="138"/>
      <c r="AQ137" s="138"/>
      <c r="AR137" s="138"/>
    </row>
    <row r="138" spans="1:44" x14ac:dyDescent="0.3">
      <c r="A138" s="147"/>
      <c r="B138" s="146">
        <v>129</v>
      </c>
      <c r="C138" s="142" t="str">
        <f>IF(Anlage_E!C138="","",Anlage_E!C138)</f>
        <v/>
      </c>
      <c r="D138" s="142" t="str">
        <f>IF(Anlage_E!F138="","",Anlage_E!F138)</f>
        <v/>
      </c>
      <c r="E138" s="142" t="str">
        <f>IF(Anlage_E!K138="","",Anlage_E!K138)</f>
        <v/>
      </c>
      <c r="F138" s="142" t="str">
        <f>IF(Anlage_E!D138="","",Anlage_E!D138)</f>
        <v/>
      </c>
      <c r="G138" s="142" t="str">
        <f>IF(Anlage_E!G138="","",Anlage_E!G138)</f>
        <v/>
      </c>
      <c r="H138" s="374" t="str">
        <f>IF(Anlage_E!H138="","",Anlage_E!H138)</f>
        <v/>
      </c>
      <c r="I138" s="142" t="str">
        <f>IF(Anlage_E!I138="","",Anlage_E!I138)</f>
        <v/>
      </c>
      <c r="J138" s="142" t="str">
        <f>IF(Anlage_E!J138="","",Anlage_E!J138)</f>
        <v/>
      </c>
      <c r="K138" s="142" t="str">
        <f>IF(Anlage_E!L138="","",Anlage_E!L138)</f>
        <v/>
      </c>
      <c r="L138" s="142" t="str">
        <f>IF(Anlage_E!M138="","",Anlage_E!M138)</f>
        <v/>
      </c>
      <c r="M138" s="142" t="str">
        <f>IF(Anlage_E!N138="","",Anlage_E!N138)</f>
        <v/>
      </c>
      <c r="N138" s="142" t="str">
        <f>IF(Anlage_E!O138="","",Anlage_E!O138)</f>
        <v/>
      </c>
      <c r="O138" s="142" t="str">
        <f>IF(Anlage_E!P138="","",Anlage_E!P138)</f>
        <v/>
      </c>
      <c r="P138" s="143" t="str">
        <f t="shared" si="3"/>
        <v/>
      </c>
      <c r="Q138" s="143" t="str">
        <f t="shared" si="4"/>
        <v/>
      </c>
      <c r="R138" s="339"/>
      <c r="S138" s="340"/>
      <c r="T138" s="340"/>
      <c r="U138" s="338"/>
      <c r="V138" s="341"/>
      <c r="W138" s="122"/>
      <c r="X138" s="342"/>
      <c r="Y138" s="343" t="str">
        <f t="shared" si="5"/>
        <v>0</v>
      </c>
      <c r="Z138" s="480"/>
      <c r="AK138" s="138"/>
      <c r="AL138" s="138"/>
      <c r="AM138" s="138"/>
      <c r="AN138" s="138"/>
      <c r="AO138" s="138"/>
      <c r="AP138" s="138"/>
      <c r="AQ138" s="138"/>
      <c r="AR138" s="138"/>
    </row>
    <row r="139" spans="1:44" x14ac:dyDescent="0.3">
      <c r="A139" s="147"/>
      <c r="B139" s="141">
        <v>130</v>
      </c>
      <c r="C139" s="142" t="str">
        <f>IF(Anlage_E!C139="","",Anlage_E!C139)</f>
        <v/>
      </c>
      <c r="D139" s="142" t="str">
        <f>IF(Anlage_E!F139="","",Anlage_E!F139)</f>
        <v/>
      </c>
      <c r="E139" s="142" t="str">
        <f>IF(Anlage_E!K139="","",Anlage_E!K139)</f>
        <v/>
      </c>
      <c r="F139" s="142" t="str">
        <f>IF(Anlage_E!D139="","",Anlage_E!D139)</f>
        <v/>
      </c>
      <c r="G139" s="142" t="str">
        <f>IF(Anlage_E!G139="","",Anlage_E!G139)</f>
        <v/>
      </c>
      <c r="H139" s="374" t="str">
        <f>IF(Anlage_E!H139="","",Anlage_E!H139)</f>
        <v/>
      </c>
      <c r="I139" s="142" t="str">
        <f>IF(Anlage_E!I139="","",Anlage_E!I139)</f>
        <v/>
      </c>
      <c r="J139" s="142" t="str">
        <f>IF(Anlage_E!J139="","",Anlage_E!J139)</f>
        <v/>
      </c>
      <c r="K139" s="142" t="str">
        <f>IF(Anlage_E!L139="","",Anlage_E!L139)</f>
        <v/>
      </c>
      <c r="L139" s="142" t="str">
        <f>IF(Anlage_E!M139="","",Anlage_E!M139)</f>
        <v/>
      </c>
      <c r="M139" s="142" t="str">
        <f>IF(Anlage_E!N139="","",Anlage_E!N139)</f>
        <v/>
      </c>
      <c r="N139" s="142" t="str">
        <f>IF(Anlage_E!O139="","",Anlage_E!O139)</f>
        <v/>
      </c>
      <c r="O139" s="142" t="str">
        <f>IF(Anlage_E!P139="","",Anlage_E!P139)</f>
        <v/>
      </c>
      <c r="P139" s="143" t="str">
        <f t="shared" ref="P139:P202" si="6">IF(OR(H139="",O139=""),"",O139/H139*1000)</f>
        <v/>
      </c>
      <c r="Q139" s="143" t="str">
        <f t="shared" ref="Q139:Q202" si="7">IF(OR(N139="",O139=""),"",O139/N139*1000)</f>
        <v/>
      </c>
      <c r="R139" s="339"/>
      <c r="S139" s="340"/>
      <c r="T139" s="340"/>
      <c r="U139" s="338"/>
      <c r="V139" s="341"/>
      <c r="W139" s="122"/>
      <c r="X139" s="342"/>
      <c r="Y139" s="343" t="str">
        <f t="shared" ref="Y139:Y202" si="8">IF(X139="ja",W139,"0")</f>
        <v>0</v>
      </c>
      <c r="Z139" s="480"/>
      <c r="AK139" s="138"/>
      <c r="AL139" s="138"/>
      <c r="AM139" s="138"/>
      <c r="AN139" s="138"/>
      <c r="AO139" s="138"/>
      <c r="AP139" s="138"/>
      <c r="AQ139" s="138"/>
      <c r="AR139" s="138"/>
    </row>
    <row r="140" spans="1:44" x14ac:dyDescent="0.3">
      <c r="A140" s="147"/>
      <c r="B140" s="146">
        <v>131</v>
      </c>
      <c r="C140" s="142" t="str">
        <f>IF(Anlage_E!C140="","",Anlage_E!C140)</f>
        <v/>
      </c>
      <c r="D140" s="142" t="str">
        <f>IF(Anlage_E!F140="","",Anlage_E!F140)</f>
        <v/>
      </c>
      <c r="E140" s="142" t="str">
        <f>IF(Anlage_E!K140="","",Anlage_E!K140)</f>
        <v/>
      </c>
      <c r="F140" s="142" t="str">
        <f>IF(Anlage_E!D140="","",Anlage_E!D140)</f>
        <v/>
      </c>
      <c r="G140" s="142" t="str">
        <f>IF(Anlage_E!G140="","",Anlage_E!G140)</f>
        <v/>
      </c>
      <c r="H140" s="374" t="str">
        <f>IF(Anlage_E!H140="","",Anlage_E!H140)</f>
        <v/>
      </c>
      <c r="I140" s="142" t="str">
        <f>IF(Anlage_E!I140="","",Anlage_E!I140)</f>
        <v/>
      </c>
      <c r="J140" s="142" t="str">
        <f>IF(Anlage_E!J140="","",Anlage_E!J140)</f>
        <v/>
      </c>
      <c r="K140" s="142" t="str">
        <f>IF(Anlage_E!L140="","",Anlage_E!L140)</f>
        <v/>
      </c>
      <c r="L140" s="142" t="str">
        <f>IF(Anlage_E!M140="","",Anlage_E!M140)</f>
        <v/>
      </c>
      <c r="M140" s="142" t="str">
        <f>IF(Anlage_E!N140="","",Anlage_E!N140)</f>
        <v/>
      </c>
      <c r="N140" s="142" t="str">
        <f>IF(Anlage_E!O140="","",Anlage_E!O140)</f>
        <v/>
      </c>
      <c r="O140" s="142" t="str">
        <f>IF(Anlage_E!P140="","",Anlage_E!P140)</f>
        <v/>
      </c>
      <c r="P140" s="143" t="str">
        <f t="shared" si="6"/>
        <v/>
      </c>
      <c r="Q140" s="143" t="str">
        <f t="shared" si="7"/>
        <v/>
      </c>
      <c r="R140" s="339"/>
      <c r="S140" s="340"/>
      <c r="T140" s="340"/>
      <c r="U140" s="338"/>
      <c r="V140" s="341"/>
      <c r="W140" s="122"/>
      <c r="X140" s="342"/>
      <c r="Y140" s="343" t="str">
        <f t="shared" si="8"/>
        <v>0</v>
      </c>
      <c r="Z140" s="480"/>
      <c r="AK140" s="138"/>
      <c r="AL140" s="138"/>
      <c r="AM140" s="138"/>
      <c r="AN140" s="138"/>
      <c r="AO140" s="138"/>
      <c r="AP140" s="138"/>
      <c r="AQ140" s="138"/>
      <c r="AR140" s="138"/>
    </row>
    <row r="141" spans="1:44" x14ac:dyDescent="0.3">
      <c r="A141" s="147"/>
      <c r="B141" s="146">
        <v>132</v>
      </c>
      <c r="C141" s="142" t="str">
        <f>IF(Anlage_E!C141="","",Anlage_E!C141)</f>
        <v/>
      </c>
      <c r="D141" s="142" t="str">
        <f>IF(Anlage_E!F141="","",Anlage_E!F141)</f>
        <v/>
      </c>
      <c r="E141" s="142" t="str">
        <f>IF(Anlage_E!K141="","",Anlage_E!K141)</f>
        <v/>
      </c>
      <c r="F141" s="142" t="str">
        <f>IF(Anlage_E!D141="","",Anlage_E!D141)</f>
        <v/>
      </c>
      <c r="G141" s="142" t="str">
        <f>IF(Anlage_E!G141="","",Anlage_E!G141)</f>
        <v/>
      </c>
      <c r="H141" s="374" t="str">
        <f>IF(Anlage_E!H141="","",Anlage_E!H141)</f>
        <v/>
      </c>
      <c r="I141" s="142" t="str">
        <f>IF(Anlage_E!I141="","",Anlage_E!I141)</f>
        <v/>
      </c>
      <c r="J141" s="142" t="str">
        <f>IF(Anlage_E!J141="","",Anlage_E!J141)</f>
        <v/>
      </c>
      <c r="K141" s="142" t="str">
        <f>IF(Anlage_E!L141="","",Anlage_E!L141)</f>
        <v/>
      </c>
      <c r="L141" s="142" t="str">
        <f>IF(Anlage_E!M141="","",Anlage_E!M141)</f>
        <v/>
      </c>
      <c r="M141" s="142" t="str">
        <f>IF(Anlage_E!N141="","",Anlage_E!N141)</f>
        <v/>
      </c>
      <c r="N141" s="142" t="str">
        <f>IF(Anlage_E!O141="","",Anlage_E!O141)</f>
        <v/>
      </c>
      <c r="O141" s="142" t="str">
        <f>IF(Anlage_E!P141="","",Anlage_E!P141)</f>
        <v/>
      </c>
      <c r="P141" s="143" t="str">
        <f t="shared" si="6"/>
        <v/>
      </c>
      <c r="Q141" s="143" t="str">
        <f t="shared" si="7"/>
        <v/>
      </c>
      <c r="R141" s="339"/>
      <c r="S141" s="340"/>
      <c r="T141" s="340"/>
      <c r="U141" s="338"/>
      <c r="V141" s="341"/>
      <c r="W141" s="122"/>
      <c r="X141" s="342"/>
      <c r="Y141" s="343" t="str">
        <f t="shared" si="8"/>
        <v>0</v>
      </c>
      <c r="Z141" s="480"/>
      <c r="AK141" s="138"/>
      <c r="AL141" s="138"/>
      <c r="AM141" s="138"/>
      <c r="AN141" s="138"/>
      <c r="AO141" s="138"/>
      <c r="AP141" s="138"/>
      <c r="AQ141" s="138"/>
      <c r="AR141" s="138"/>
    </row>
    <row r="142" spans="1:44" x14ac:dyDescent="0.3">
      <c r="A142" s="147"/>
      <c r="B142" s="141">
        <v>133</v>
      </c>
      <c r="C142" s="142" t="str">
        <f>IF(Anlage_E!C142="","",Anlage_E!C142)</f>
        <v/>
      </c>
      <c r="D142" s="142" t="str">
        <f>IF(Anlage_E!F142="","",Anlage_E!F142)</f>
        <v/>
      </c>
      <c r="E142" s="142" t="str">
        <f>IF(Anlage_E!K142="","",Anlage_E!K142)</f>
        <v/>
      </c>
      <c r="F142" s="142" t="str">
        <f>IF(Anlage_E!D142="","",Anlage_E!D142)</f>
        <v/>
      </c>
      <c r="G142" s="142" t="str">
        <f>IF(Anlage_E!G142="","",Anlage_E!G142)</f>
        <v/>
      </c>
      <c r="H142" s="374" t="str">
        <f>IF(Anlage_E!H142="","",Anlage_E!H142)</f>
        <v/>
      </c>
      <c r="I142" s="142" t="str">
        <f>IF(Anlage_E!I142="","",Anlage_E!I142)</f>
        <v/>
      </c>
      <c r="J142" s="142" t="str">
        <f>IF(Anlage_E!J142="","",Anlage_E!J142)</f>
        <v/>
      </c>
      <c r="K142" s="142" t="str">
        <f>IF(Anlage_E!L142="","",Anlage_E!L142)</f>
        <v/>
      </c>
      <c r="L142" s="142" t="str">
        <f>IF(Anlage_E!M142="","",Anlage_E!M142)</f>
        <v/>
      </c>
      <c r="M142" s="142" t="str">
        <f>IF(Anlage_E!N142="","",Anlage_E!N142)</f>
        <v/>
      </c>
      <c r="N142" s="142" t="str">
        <f>IF(Anlage_E!O142="","",Anlage_E!O142)</f>
        <v/>
      </c>
      <c r="O142" s="142" t="str">
        <f>IF(Anlage_E!P142="","",Anlage_E!P142)</f>
        <v/>
      </c>
      <c r="P142" s="143" t="str">
        <f t="shared" si="6"/>
        <v/>
      </c>
      <c r="Q142" s="143" t="str">
        <f t="shared" si="7"/>
        <v/>
      </c>
      <c r="R142" s="339"/>
      <c r="S142" s="340"/>
      <c r="T142" s="340"/>
      <c r="U142" s="338"/>
      <c r="V142" s="341"/>
      <c r="W142" s="122"/>
      <c r="X142" s="342"/>
      <c r="Y142" s="343" t="str">
        <f t="shared" si="8"/>
        <v>0</v>
      </c>
      <c r="Z142" s="480"/>
      <c r="AK142" s="138"/>
      <c r="AL142" s="138"/>
      <c r="AM142" s="138"/>
      <c r="AN142" s="138"/>
      <c r="AO142" s="138"/>
      <c r="AP142" s="138"/>
      <c r="AQ142" s="138"/>
      <c r="AR142" s="138"/>
    </row>
    <row r="143" spans="1:44" x14ac:dyDescent="0.3">
      <c r="A143" s="147"/>
      <c r="B143" s="146">
        <v>134</v>
      </c>
      <c r="C143" s="142" t="str">
        <f>IF(Anlage_E!C143="","",Anlage_E!C143)</f>
        <v/>
      </c>
      <c r="D143" s="142" t="str">
        <f>IF(Anlage_E!F143="","",Anlage_E!F143)</f>
        <v/>
      </c>
      <c r="E143" s="142" t="str">
        <f>IF(Anlage_E!K143="","",Anlage_E!K143)</f>
        <v/>
      </c>
      <c r="F143" s="142" t="str">
        <f>IF(Anlage_E!D143="","",Anlage_E!D143)</f>
        <v/>
      </c>
      <c r="G143" s="142" t="str">
        <f>IF(Anlage_E!G143="","",Anlage_E!G143)</f>
        <v/>
      </c>
      <c r="H143" s="374" t="str">
        <f>IF(Anlage_E!H143="","",Anlage_E!H143)</f>
        <v/>
      </c>
      <c r="I143" s="142" t="str">
        <f>IF(Anlage_E!I143="","",Anlage_E!I143)</f>
        <v/>
      </c>
      <c r="J143" s="142" t="str">
        <f>IF(Anlage_E!J143="","",Anlage_E!J143)</f>
        <v/>
      </c>
      <c r="K143" s="142" t="str">
        <f>IF(Anlage_E!L143="","",Anlage_E!L143)</f>
        <v/>
      </c>
      <c r="L143" s="142" t="str">
        <f>IF(Anlage_E!M143="","",Anlage_E!M143)</f>
        <v/>
      </c>
      <c r="M143" s="142" t="str">
        <f>IF(Anlage_E!N143="","",Anlage_E!N143)</f>
        <v/>
      </c>
      <c r="N143" s="142" t="str">
        <f>IF(Anlage_E!O143="","",Anlage_E!O143)</f>
        <v/>
      </c>
      <c r="O143" s="142" t="str">
        <f>IF(Anlage_E!P143="","",Anlage_E!P143)</f>
        <v/>
      </c>
      <c r="P143" s="143" t="str">
        <f t="shared" si="6"/>
        <v/>
      </c>
      <c r="Q143" s="143" t="str">
        <f t="shared" si="7"/>
        <v/>
      </c>
      <c r="R143" s="339"/>
      <c r="S143" s="340"/>
      <c r="T143" s="340"/>
      <c r="U143" s="338"/>
      <c r="V143" s="341"/>
      <c r="W143" s="122"/>
      <c r="X143" s="342"/>
      <c r="Y143" s="343" t="str">
        <f t="shared" si="8"/>
        <v>0</v>
      </c>
      <c r="Z143" s="480"/>
      <c r="AK143" s="138"/>
      <c r="AL143" s="138"/>
      <c r="AM143" s="138"/>
      <c r="AN143" s="138"/>
      <c r="AO143" s="138"/>
      <c r="AP143" s="138"/>
      <c r="AQ143" s="138"/>
      <c r="AR143" s="138"/>
    </row>
    <row r="144" spans="1:44" x14ac:dyDescent="0.3">
      <c r="A144" s="147"/>
      <c r="B144" s="146">
        <v>135</v>
      </c>
      <c r="C144" s="142" t="str">
        <f>IF(Anlage_E!C144="","",Anlage_E!C144)</f>
        <v/>
      </c>
      <c r="D144" s="142" t="str">
        <f>IF(Anlage_E!F144="","",Anlage_E!F144)</f>
        <v/>
      </c>
      <c r="E144" s="142" t="str">
        <f>IF(Anlage_E!K144="","",Anlage_E!K144)</f>
        <v/>
      </c>
      <c r="F144" s="142" t="str">
        <f>IF(Anlage_E!D144="","",Anlage_E!D144)</f>
        <v/>
      </c>
      <c r="G144" s="142" t="str">
        <f>IF(Anlage_E!G144="","",Anlage_E!G144)</f>
        <v/>
      </c>
      <c r="H144" s="374" t="str">
        <f>IF(Anlage_E!H144="","",Anlage_E!H144)</f>
        <v/>
      </c>
      <c r="I144" s="142" t="str">
        <f>IF(Anlage_E!I144="","",Anlage_E!I144)</f>
        <v/>
      </c>
      <c r="J144" s="142" t="str">
        <f>IF(Anlage_E!J144="","",Anlage_E!J144)</f>
        <v/>
      </c>
      <c r="K144" s="142" t="str">
        <f>IF(Anlage_E!L144="","",Anlage_E!L144)</f>
        <v/>
      </c>
      <c r="L144" s="142" t="str">
        <f>IF(Anlage_E!M144="","",Anlage_E!M144)</f>
        <v/>
      </c>
      <c r="M144" s="142" t="str">
        <f>IF(Anlage_E!N144="","",Anlage_E!N144)</f>
        <v/>
      </c>
      <c r="N144" s="142" t="str">
        <f>IF(Anlage_E!O144="","",Anlage_E!O144)</f>
        <v/>
      </c>
      <c r="O144" s="142" t="str">
        <f>IF(Anlage_E!P144="","",Anlage_E!P144)</f>
        <v/>
      </c>
      <c r="P144" s="143" t="str">
        <f t="shared" si="6"/>
        <v/>
      </c>
      <c r="Q144" s="143" t="str">
        <f t="shared" si="7"/>
        <v/>
      </c>
      <c r="R144" s="339"/>
      <c r="S144" s="340"/>
      <c r="T144" s="340"/>
      <c r="U144" s="338"/>
      <c r="V144" s="341"/>
      <c r="W144" s="122"/>
      <c r="X144" s="342"/>
      <c r="Y144" s="343" t="str">
        <f t="shared" si="8"/>
        <v>0</v>
      </c>
      <c r="Z144" s="480"/>
      <c r="AK144" s="138"/>
      <c r="AL144" s="138"/>
      <c r="AM144" s="138"/>
      <c r="AN144" s="138"/>
      <c r="AO144" s="138"/>
      <c r="AP144" s="138"/>
      <c r="AQ144" s="138"/>
      <c r="AR144" s="138"/>
    </row>
    <row r="145" spans="1:44" x14ac:dyDescent="0.3">
      <c r="A145" s="147"/>
      <c r="B145" s="141">
        <v>136</v>
      </c>
      <c r="C145" s="142" t="str">
        <f>IF(Anlage_E!C145="","",Anlage_E!C145)</f>
        <v/>
      </c>
      <c r="D145" s="142" t="str">
        <f>IF(Anlage_E!F145="","",Anlage_E!F145)</f>
        <v/>
      </c>
      <c r="E145" s="142" t="str">
        <f>IF(Anlage_E!K145="","",Anlage_E!K145)</f>
        <v/>
      </c>
      <c r="F145" s="142" t="str">
        <f>IF(Anlage_E!D145="","",Anlage_E!D145)</f>
        <v/>
      </c>
      <c r="G145" s="142" t="str">
        <f>IF(Anlage_E!G145="","",Anlage_E!G145)</f>
        <v/>
      </c>
      <c r="H145" s="374" t="str">
        <f>IF(Anlage_E!H145="","",Anlage_E!H145)</f>
        <v/>
      </c>
      <c r="I145" s="142" t="str">
        <f>IF(Anlage_E!I145="","",Anlage_E!I145)</f>
        <v/>
      </c>
      <c r="J145" s="142" t="str">
        <f>IF(Anlage_E!J145="","",Anlage_E!J145)</f>
        <v/>
      </c>
      <c r="K145" s="142" t="str">
        <f>IF(Anlage_E!L145="","",Anlage_E!L145)</f>
        <v/>
      </c>
      <c r="L145" s="142" t="str">
        <f>IF(Anlage_E!M145="","",Anlage_E!M145)</f>
        <v/>
      </c>
      <c r="M145" s="142" t="str">
        <f>IF(Anlage_E!N145="","",Anlage_E!N145)</f>
        <v/>
      </c>
      <c r="N145" s="142" t="str">
        <f>IF(Anlage_E!O145="","",Anlage_E!O145)</f>
        <v/>
      </c>
      <c r="O145" s="142" t="str">
        <f>IF(Anlage_E!P145="","",Anlage_E!P145)</f>
        <v/>
      </c>
      <c r="P145" s="143" t="str">
        <f t="shared" si="6"/>
        <v/>
      </c>
      <c r="Q145" s="143" t="str">
        <f t="shared" si="7"/>
        <v/>
      </c>
      <c r="R145" s="339"/>
      <c r="S145" s="340"/>
      <c r="T145" s="340"/>
      <c r="U145" s="338"/>
      <c r="V145" s="341"/>
      <c r="W145" s="122"/>
      <c r="X145" s="342"/>
      <c r="Y145" s="343" t="str">
        <f t="shared" si="8"/>
        <v>0</v>
      </c>
      <c r="Z145" s="480"/>
      <c r="AK145" s="138"/>
      <c r="AL145" s="138"/>
      <c r="AM145" s="138"/>
      <c r="AN145" s="138"/>
      <c r="AO145" s="138"/>
      <c r="AP145" s="138"/>
      <c r="AQ145" s="138"/>
      <c r="AR145" s="138"/>
    </row>
    <row r="146" spans="1:44" x14ac:dyDescent="0.3">
      <c r="A146" s="147"/>
      <c r="B146" s="146">
        <v>137</v>
      </c>
      <c r="C146" s="142" t="str">
        <f>IF(Anlage_E!C146="","",Anlage_E!C146)</f>
        <v/>
      </c>
      <c r="D146" s="142" t="str">
        <f>IF(Anlage_E!F146="","",Anlage_E!F146)</f>
        <v/>
      </c>
      <c r="E146" s="142" t="str">
        <f>IF(Anlage_E!K146="","",Anlage_E!K146)</f>
        <v/>
      </c>
      <c r="F146" s="142" t="str">
        <f>IF(Anlage_E!D146="","",Anlage_E!D146)</f>
        <v/>
      </c>
      <c r="G146" s="142" t="str">
        <f>IF(Anlage_E!G146="","",Anlage_E!G146)</f>
        <v/>
      </c>
      <c r="H146" s="374" t="str">
        <f>IF(Anlage_E!H146="","",Anlage_E!H146)</f>
        <v/>
      </c>
      <c r="I146" s="142" t="str">
        <f>IF(Anlage_E!I146="","",Anlage_E!I146)</f>
        <v/>
      </c>
      <c r="J146" s="142" t="str">
        <f>IF(Anlage_E!J146="","",Anlage_E!J146)</f>
        <v/>
      </c>
      <c r="K146" s="142" t="str">
        <f>IF(Anlage_E!L146="","",Anlage_E!L146)</f>
        <v/>
      </c>
      <c r="L146" s="142" t="str">
        <f>IF(Anlage_E!M146="","",Anlage_E!M146)</f>
        <v/>
      </c>
      <c r="M146" s="142" t="str">
        <f>IF(Anlage_E!N146="","",Anlage_E!N146)</f>
        <v/>
      </c>
      <c r="N146" s="142" t="str">
        <f>IF(Anlage_E!O146="","",Anlage_E!O146)</f>
        <v/>
      </c>
      <c r="O146" s="142" t="str">
        <f>IF(Anlage_E!P146="","",Anlage_E!P146)</f>
        <v/>
      </c>
      <c r="P146" s="143" t="str">
        <f t="shared" si="6"/>
        <v/>
      </c>
      <c r="Q146" s="143" t="str">
        <f t="shared" si="7"/>
        <v/>
      </c>
      <c r="R146" s="339"/>
      <c r="S146" s="340"/>
      <c r="T146" s="340"/>
      <c r="U146" s="338"/>
      <c r="V146" s="341"/>
      <c r="W146" s="122"/>
      <c r="X146" s="342"/>
      <c r="Y146" s="343" t="str">
        <f t="shared" si="8"/>
        <v>0</v>
      </c>
      <c r="Z146" s="480"/>
      <c r="AK146" s="138"/>
      <c r="AL146" s="138"/>
      <c r="AM146" s="138"/>
      <c r="AN146" s="138"/>
      <c r="AO146" s="138"/>
      <c r="AP146" s="138"/>
      <c r="AQ146" s="138"/>
      <c r="AR146" s="138"/>
    </row>
    <row r="147" spans="1:44" x14ac:dyDescent="0.3">
      <c r="A147" s="147"/>
      <c r="B147" s="146">
        <v>138</v>
      </c>
      <c r="C147" s="142" t="str">
        <f>IF(Anlage_E!C147="","",Anlage_E!C147)</f>
        <v/>
      </c>
      <c r="D147" s="142" t="str">
        <f>IF(Anlage_E!F147="","",Anlage_E!F147)</f>
        <v/>
      </c>
      <c r="E147" s="142" t="str">
        <f>IF(Anlage_E!K147="","",Anlage_E!K147)</f>
        <v/>
      </c>
      <c r="F147" s="142" t="str">
        <f>IF(Anlage_E!D147="","",Anlage_E!D147)</f>
        <v/>
      </c>
      <c r="G147" s="142" t="str">
        <f>IF(Anlage_E!G147="","",Anlage_E!G147)</f>
        <v/>
      </c>
      <c r="H147" s="374" t="str">
        <f>IF(Anlage_E!H147="","",Anlage_E!H147)</f>
        <v/>
      </c>
      <c r="I147" s="142" t="str">
        <f>IF(Anlage_E!I147="","",Anlage_E!I147)</f>
        <v/>
      </c>
      <c r="J147" s="142" t="str">
        <f>IF(Anlage_E!J147="","",Anlage_E!J147)</f>
        <v/>
      </c>
      <c r="K147" s="142" t="str">
        <f>IF(Anlage_E!L147="","",Anlage_E!L147)</f>
        <v/>
      </c>
      <c r="L147" s="142" t="str">
        <f>IF(Anlage_E!M147="","",Anlage_E!M147)</f>
        <v/>
      </c>
      <c r="M147" s="142" t="str">
        <f>IF(Anlage_E!N147="","",Anlage_E!N147)</f>
        <v/>
      </c>
      <c r="N147" s="142" t="str">
        <f>IF(Anlage_E!O147="","",Anlage_E!O147)</f>
        <v/>
      </c>
      <c r="O147" s="142" t="str">
        <f>IF(Anlage_E!P147="","",Anlage_E!P147)</f>
        <v/>
      </c>
      <c r="P147" s="143" t="str">
        <f t="shared" si="6"/>
        <v/>
      </c>
      <c r="Q147" s="143" t="str">
        <f t="shared" si="7"/>
        <v/>
      </c>
      <c r="R147" s="339"/>
      <c r="S147" s="340"/>
      <c r="T147" s="340"/>
      <c r="U147" s="338"/>
      <c r="V147" s="341"/>
      <c r="W147" s="122"/>
      <c r="X147" s="342"/>
      <c r="Y147" s="343" t="str">
        <f t="shared" si="8"/>
        <v>0</v>
      </c>
      <c r="Z147" s="480"/>
      <c r="AK147" s="138"/>
      <c r="AL147" s="138"/>
      <c r="AM147" s="138"/>
      <c r="AN147" s="138"/>
      <c r="AO147" s="138"/>
      <c r="AP147" s="138"/>
      <c r="AQ147" s="138"/>
      <c r="AR147" s="138"/>
    </row>
    <row r="148" spans="1:44" x14ac:dyDescent="0.3">
      <c r="A148" s="147"/>
      <c r="B148" s="141">
        <v>139</v>
      </c>
      <c r="C148" s="142" t="str">
        <f>IF(Anlage_E!C148="","",Anlage_E!C148)</f>
        <v/>
      </c>
      <c r="D148" s="142" t="str">
        <f>IF(Anlage_E!F148="","",Anlage_E!F148)</f>
        <v/>
      </c>
      <c r="E148" s="142" t="str">
        <f>IF(Anlage_E!K148="","",Anlage_E!K148)</f>
        <v/>
      </c>
      <c r="F148" s="142" t="str">
        <f>IF(Anlage_E!D148="","",Anlage_E!D148)</f>
        <v/>
      </c>
      <c r="G148" s="142" t="str">
        <f>IF(Anlage_E!G148="","",Anlage_E!G148)</f>
        <v/>
      </c>
      <c r="H148" s="374" t="str">
        <f>IF(Anlage_E!H148="","",Anlage_E!H148)</f>
        <v/>
      </c>
      <c r="I148" s="142" t="str">
        <f>IF(Anlage_E!I148="","",Anlage_E!I148)</f>
        <v/>
      </c>
      <c r="J148" s="142" t="str">
        <f>IF(Anlage_E!J148="","",Anlage_E!J148)</f>
        <v/>
      </c>
      <c r="K148" s="142" t="str">
        <f>IF(Anlage_E!L148="","",Anlage_E!L148)</f>
        <v/>
      </c>
      <c r="L148" s="142" t="str">
        <f>IF(Anlage_E!M148="","",Anlage_E!M148)</f>
        <v/>
      </c>
      <c r="M148" s="142" t="str">
        <f>IF(Anlage_E!N148="","",Anlage_E!N148)</f>
        <v/>
      </c>
      <c r="N148" s="142" t="str">
        <f>IF(Anlage_E!O148="","",Anlage_E!O148)</f>
        <v/>
      </c>
      <c r="O148" s="142" t="str">
        <f>IF(Anlage_E!P148="","",Anlage_E!P148)</f>
        <v/>
      </c>
      <c r="P148" s="143" t="str">
        <f t="shared" si="6"/>
        <v/>
      </c>
      <c r="Q148" s="143" t="str">
        <f t="shared" si="7"/>
        <v/>
      </c>
      <c r="R148" s="339"/>
      <c r="S148" s="340"/>
      <c r="T148" s="340"/>
      <c r="U148" s="338"/>
      <c r="V148" s="341"/>
      <c r="W148" s="122"/>
      <c r="X148" s="342"/>
      <c r="Y148" s="343" t="str">
        <f t="shared" si="8"/>
        <v>0</v>
      </c>
      <c r="Z148" s="480"/>
      <c r="AK148" s="138"/>
      <c r="AL148" s="138"/>
      <c r="AM148" s="138"/>
      <c r="AN148" s="138"/>
      <c r="AO148" s="138"/>
      <c r="AP148" s="138"/>
      <c r="AQ148" s="138"/>
      <c r="AR148" s="138"/>
    </row>
    <row r="149" spans="1:44" x14ac:dyDescent="0.3">
      <c r="A149" s="147"/>
      <c r="B149" s="146">
        <v>140</v>
      </c>
      <c r="C149" s="142" t="str">
        <f>IF(Anlage_E!C149="","",Anlage_E!C149)</f>
        <v/>
      </c>
      <c r="D149" s="142" t="str">
        <f>IF(Anlage_E!F149="","",Anlage_E!F149)</f>
        <v/>
      </c>
      <c r="E149" s="142" t="str">
        <f>IF(Anlage_E!K149="","",Anlage_E!K149)</f>
        <v/>
      </c>
      <c r="F149" s="142" t="str">
        <f>IF(Anlage_E!D149="","",Anlage_E!D149)</f>
        <v/>
      </c>
      <c r="G149" s="142" t="str">
        <f>IF(Anlage_E!G149="","",Anlage_E!G149)</f>
        <v/>
      </c>
      <c r="H149" s="374" t="str">
        <f>IF(Anlage_E!H149="","",Anlage_E!H149)</f>
        <v/>
      </c>
      <c r="I149" s="142" t="str">
        <f>IF(Anlage_E!I149="","",Anlage_E!I149)</f>
        <v/>
      </c>
      <c r="J149" s="142" t="str">
        <f>IF(Anlage_E!J149="","",Anlage_E!J149)</f>
        <v/>
      </c>
      <c r="K149" s="142" t="str">
        <f>IF(Anlage_E!L149="","",Anlage_E!L149)</f>
        <v/>
      </c>
      <c r="L149" s="142" t="str">
        <f>IF(Anlage_E!M149="","",Anlage_E!M149)</f>
        <v/>
      </c>
      <c r="M149" s="142" t="str">
        <f>IF(Anlage_E!N149="","",Anlage_E!N149)</f>
        <v/>
      </c>
      <c r="N149" s="142" t="str">
        <f>IF(Anlage_E!O149="","",Anlage_E!O149)</f>
        <v/>
      </c>
      <c r="O149" s="142" t="str">
        <f>IF(Anlage_E!P149="","",Anlage_E!P149)</f>
        <v/>
      </c>
      <c r="P149" s="143" t="str">
        <f t="shared" si="6"/>
        <v/>
      </c>
      <c r="Q149" s="143" t="str">
        <f t="shared" si="7"/>
        <v/>
      </c>
      <c r="R149" s="339"/>
      <c r="S149" s="340"/>
      <c r="T149" s="340"/>
      <c r="U149" s="338"/>
      <c r="V149" s="341"/>
      <c r="W149" s="122"/>
      <c r="X149" s="342"/>
      <c r="Y149" s="343" t="str">
        <f t="shared" si="8"/>
        <v>0</v>
      </c>
      <c r="Z149" s="480"/>
      <c r="AK149" s="138"/>
      <c r="AL149" s="138"/>
      <c r="AM149" s="138"/>
      <c r="AN149" s="138"/>
      <c r="AO149" s="138"/>
      <c r="AP149" s="138"/>
      <c r="AQ149" s="138"/>
      <c r="AR149" s="138"/>
    </row>
    <row r="150" spans="1:44" x14ac:dyDescent="0.3">
      <c r="A150" s="147"/>
      <c r="B150" s="146">
        <v>141</v>
      </c>
      <c r="C150" s="142" t="str">
        <f>IF(Anlage_E!C150="","",Anlage_E!C150)</f>
        <v/>
      </c>
      <c r="D150" s="142" t="str">
        <f>IF(Anlage_E!F150="","",Anlage_E!F150)</f>
        <v/>
      </c>
      <c r="E150" s="142" t="str">
        <f>IF(Anlage_E!K150="","",Anlage_E!K150)</f>
        <v/>
      </c>
      <c r="F150" s="142" t="str">
        <f>IF(Anlage_E!D150="","",Anlage_E!D150)</f>
        <v/>
      </c>
      <c r="G150" s="142" t="str">
        <f>IF(Anlage_E!G150="","",Anlage_E!G150)</f>
        <v/>
      </c>
      <c r="H150" s="374" t="str">
        <f>IF(Anlage_E!H150="","",Anlage_E!H150)</f>
        <v/>
      </c>
      <c r="I150" s="142" t="str">
        <f>IF(Anlage_E!I150="","",Anlage_E!I150)</f>
        <v/>
      </c>
      <c r="J150" s="142" t="str">
        <f>IF(Anlage_E!J150="","",Anlage_E!J150)</f>
        <v/>
      </c>
      <c r="K150" s="142" t="str">
        <f>IF(Anlage_E!L150="","",Anlage_E!L150)</f>
        <v/>
      </c>
      <c r="L150" s="142" t="str">
        <f>IF(Anlage_E!M150="","",Anlage_E!M150)</f>
        <v/>
      </c>
      <c r="M150" s="142" t="str">
        <f>IF(Anlage_E!N150="","",Anlage_E!N150)</f>
        <v/>
      </c>
      <c r="N150" s="142" t="str">
        <f>IF(Anlage_E!O150="","",Anlage_E!O150)</f>
        <v/>
      </c>
      <c r="O150" s="142" t="str">
        <f>IF(Anlage_E!P150="","",Anlage_E!P150)</f>
        <v/>
      </c>
      <c r="P150" s="143" t="str">
        <f t="shared" si="6"/>
        <v/>
      </c>
      <c r="Q150" s="143" t="str">
        <f t="shared" si="7"/>
        <v/>
      </c>
      <c r="R150" s="339"/>
      <c r="S150" s="340"/>
      <c r="T150" s="340"/>
      <c r="U150" s="338"/>
      <c r="V150" s="341"/>
      <c r="W150" s="122"/>
      <c r="X150" s="342"/>
      <c r="Y150" s="343" t="str">
        <f t="shared" si="8"/>
        <v>0</v>
      </c>
      <c r="Z150" s="480"/>
      <c r="AK150" s="138"/>
      <c r="AL150" s="138"/>
      <c r="AM150" s="138"/>
      <c r="AN150" s="138"/>
      <c r="AO150" s="138"/>
      <c r="AP150" s="138"/>
      <c r="AQ150" s="138"/>
      <c r="AR150" s="138"/>
    </row>
    <row r="151" spans="1:44" x14ac:dyDescent="0.3">
      <c r="A151" s="147"/>
      <c r="B151" s="141">
        <v>142</v>
      </c>
      <c r="C151" s="142" t="str">
        <f>IF(Anlage_E!C151="","",Anlage_E!C151)</f>
        <v/>
      </c>
      <c r="D151" s="142" t="str">
        <f>IF(Anlage_E!F151="","",Anlage_E!F151)</f>
        <v/>
      </c>
      <c r="E151" s="142" t="str">
        <f>IF(Anlage_E!K151="","",Anlage_E!K151)</f>
        <v/>
      </c>
      <c r="F151" s="142" t="str">
        <f>IF(Anlage_E!D151="","",Anlage_E!D151)</f>
        <v/>
      </c>
      <c r="G151" s="142" t="str">
        <f>IF(Anlage_E!G151="","",Anlage_E!G151)</f>
        <v/>
      </c>
      <c r="H151" s="374" t="str">
        <f>IF(Anlage_E!H151="","",Anlage_E!H151)</f>
        <v/>
      </c>
      <c r="I151" s="142" t="str">
        <f>IF(Anlage_E!I151="","",Anlage_E!I151)</f>
        <v/>
      </c>
      <c r="J151" s="142" t="str">
        <f>IF(Anlage_E!J151="","",Anlage_E!J151)</f>
        <v/>
      </c>
      <c r="K151" s="142" t="str">
        <f>IF(Anlage_E!L151="","",Anlage_E!L151)</f>
        <v/>
      </c>
      <c r="L151" s="142" t="str">
        <f>IF(Anlage_E!M151="","",Anlage_E!M151)</f>
        <v/>
      </c>
      <c r="M151" s="142" t="str">
        <f>IF(Anlage_E!N151="","",Anlage_E!N151)</f>
        <v/>
      </c>
      <c r="N151" s="142" t="str">
        <f>IF(Anlage_E!O151="","",Anlage_E!O151)</f>
        <v/>
      </c>
      <c r="O151" s="142" t="str">
        <f>IF(Anlage_E!P151="","",Anlage_E!P151)</f>
        <v/>
      </c>
      <c r="P151" s="143" t="str">
        <f t="shared" si="6"/>
        <v/>
      </c>
      <c r="Q151" s="143" t="str">
        <f t="shared" si="7"/>
        <v/>
      </c>
      <c r="R151" s="339"/>
      <c r="S151" s="340"/>
      <c r="T151" s="340"/>
      <c r="U151" s="338"/>
      <c r="V151" s="341"/>
      <c r="W151" s="122"/>
      <c r="X151" s="342"/>
      <c r="Y151" s="343" t="str">
        <f t="shared" si="8"/>
        <v>0</v>
      </c>
      <c r="Z151" s="480"/>
      <c r="AK151" s="138"/>
      <c r="AL151" s="138"/>
      <c r="AM151" s="138"/>
      <c r="AN151" s="138"/>
      <c r="AO151" s="138"/>
      <c r="AP151" s="138"/>
      <c r="AQ151" s="138"/>
      <c r="AR151" s="138"/>
    </row>
    <row r="152" spans="1:44" x14ac:dyDescent="0.3">
      <c r="A152" s="147"/>
      <c r="B152" s="146">
        <v>143</v>
      </c>
      <c r="C152" s="142" t="str">
        <f>IF(Anlage_E!C152="","",Anlage_E!C152)</f>
        <v/>
      </c>
      <c r="D152" s="142" t="str">
        <f>IF(Anlage_E!F152="","",Anlage_E!F152)</f>
        <v/>
      </c>
      <c r="E152" s="142" t="str">
        <f>IF(Anlage_E!K152="","",Anlage_E!K152)</f>
        <v/>
      </c>
      <c r="F152" s="142" t="str">
        <f>IF(Anlage_E!D152="","",Anlage_E!D152)</f>
        <v/>
      </c>
      <c r="G152" s="142" t="str">
        <f>IF(Anlage_E!G152="","",Anlage_E!G152)</f>
        <v/>
      </c>
      <c r="H152" s="374" t="str">
        <f>IF(Anlage_E!H152="","",Anlage_E!H152)</f>
        <v/>
      </c>
      <c r="I152" s="142" t="str">
        <f>IF(Anlage_E!I152="","",Anlage_E!I152)</f>
        <v/>
      </c>
      <c r="J152" s="142" t="str">
        <f>IF(Anlage_E!J152="","",Anlage_E!J152)</f>
        <v/>
      </c>
      <c r="K152" s="142" t="str">
        <f>IF(Anlage_E!L152="","",Anlage_E!L152)</f>
        <v/>
      </c>
      <c r="L152" s="142" t="str">
        <f>IF(Anlage_E!M152="","",Anlage_E!M152)</f>
        <v/>
      </c>
      <c r="M152" s="142" t="str">
        <f>IF(Anlage_E!N152="","",Anlage_E!N152)</f>
        <v/>
      </c>
      <c r="N152" s="142" t="str">
        <f>IF(Anlage_E!O152="","",Anlage_E!O152)</f>
        <v/>
      </c>
      <c r="O152" s="142" t="str">
        <f>IF(Anlage_E!P152="","",Anlage_E!P152)</f>
        <v/>
      </c>
      <c r="P152" s="143" t="str">
        <f t="shared" si="6"/>
        <v/>
      </c>
      <c r="Q152" s="143" t="str">
        <f t="shared" si="7"/>
        <v/>
      </c>
      <c r="R152" s="339"/>
      <c r="S152" s="340"/>
      <c r="T152" s="340"/>
      <c r="U152" s="338"/>
      <c r="V152" s="341"/>
      <c r="W152" s="122"/>
      <c r="X152" s="342"/>
      <c r="Y152" s="343" t="str">
        <f t="shared" si="8"/>
        <v>0</v>
      </c>
      <c r="Z152" s="480"/>
      <c r="AK152" s="138"/>
      <c r="AL152" s="138"/>
      <c r="AM152" s="138"/>
      <c r="AN152" s="138"/>
      <c r="AO152" s="138"/>
      <c r="AP152" s="138"/>
      <c r="AQ152" s="138"/>
      <c r="AR152" s="138"/>
    </row>
    <row r="153" spans="1:44" x14ac:dyDescent="0.3">
      <c r="A153" s="147"/>
      <c r="B153" s="146">
        <v>144</v>
      </c>
      <c r="C153" s="142" t="str">
        <f>IF(Anlage_E!C153="","",Anlage_E!C153)</f>
        <v/>
      </c>
      <c r="D153" s="142" t="str">
        <f>IF(Anlage_E!F153="","",Anlage_E!F153)</f>
        <v/>
      </c>
      <c r="E153" s="142" t="str">
        <f>IF(Anlage_E!K153="","",Anlage_E!K153)</f>
        <v/>
      </c>
      <c r="F153" s="142" t="str">
        <f>IF(Anlage_E!D153="","",Anlage_E!D153)</f>
        <v/>
      </c>
      <c r="G153" s="142" t="str">
        <f>IF(Anlage_E!G153="","",Anlage_E!G153)</f>
        <v/>
      </c>
      <c r="H153" s="374" t="str">
        <f>IF(Anlage_E!H153="","",Anlage_E!H153)</f>
        <v/>
      </c>
      <c r="I153" s="142" t="str">
        <f>IF(Anlage_E!I153="","",Anlage_E!I153)</f>
        <v/>
      </c>
      <c r="J153" s="142" t="str">
        <f>IF(Anlage_E!J153="","",Anlage_E!J153)</f>
        <v/>
      </c>
      <c r="K153" s="142" t="str">
        <f>IF(Anlage_E!L153="","",Anlage_E!L153)</f>
        <v/>
      </c>
      <c r="L153" s="142" t="str">
        <f>IF(Anlage_E!M153="","",Anlage_E!M153)</f>
        <v/>
      </c>
      <c r="M153" s="142" t="str">
        <f>IF(Anlage_E!N153="","",Anlage_E!N153)</f>
        <v/>
      </c>
      <c r="N153" s="142" t="str">
        <f>IF(Anlage_E!O153="","",Anlage_E!O153)</f>
        <v/>
      </c>
      <c r="O153" s="142" t="str">
        <f>IF(Anlage_E!P153="","",Anlage_E!P153)</f>
        <v/>
      </c>
      <c r="P153" s="143" t="str">
        <f t="shared" si="6"/>
        <v/>
      </c>
      <c r="Q153" s="143" t="str">
        <f t="shared" si="7"/>
        <v/>
      </c>
      <c r="R153" s="339"/>
      <c r="S153" s="340"/>
      <c r="T153" s="340"/>
      <c r="U153" s="338"/>
      <c r="V153" s="341"/>
      <c r="W153" s="122"/>
      <c r="X153" s="342"/>
      <c r="Y153" s="343" t="str">
        <f t="shared" si="8"/>
        <v>0</v>
      </c>
      <c r="Z153" s="480"/>
      <c r="AK153" s="138"/>
      <c r="AL153" s="138"/>
      <c r="AM153" s="138"/>
      <c r="AN153" s="138"/>
      <c r="AO153" s="138"/>
      <c r="AP153" s="138"/>
      <c r="AQ153" s="138"/>
      <c r="AR153" s="138"/>
    </row>
    <row r="154" spans="1:44" x14ac:dyDescent="0.3">
      <c r="A154" s="147"/>
      <c r="B154" s="141">
        <v>145</v>
      </c>
      <c r="C154" s="142" t="str">
        <f>IF(Anlage_E!C154="","",Anlage_E!C154)</f>
        <v/>
      </c>
      <c r="D154" s="142" t="str">
        <f>IF(Anlage_E!F154="","",Anlage_E!F154)</f>
        <v/>
      </c>
      <c r="E154" s="142" t="str">
        <f>IF(Anlage_E!K154="","",Anlage_E!K154)</f>
        <v/>
      </c>
      <c r="F154" s="142" t="str">
        <f>IF(Anlage_E!D154="","",Anlage_E!D154)</f>
        <v/>
      </c>
      <c r="G154" s="142" t="str">
        <f>IF(Anlage_E!G154="","",Anlage_E!G154)</f>
        <v/>
      </c>
      <c r="H154" s="374" t="str">
        <f>IF(Anlage_E!H154="","",Anlage_E!H154)</f>
        <v/>
      </c>
      <c r="I154" s="142" t="str">
        <f>IF(Anlage_E!I154="","",Anlage_E!I154)</f>
        <v/>
      </c>
      <c r="J154" s="142" t="str">
        <f>IF(Anlage_E!J154="","",Anlage_E!J154)</f>
        <v/>
      </c>
      <c r="K154" s="142" t="str">
        <f>IF(Anlage_E!L154="","",Anlage_E!L154)</f>
        <v/>
      </c>
      <c r="L154" s="142" t="str">
        <f>IF(Anlage_E!M154="","",Anlage_E!M154)</f>
        <v/>
      </c>
      <c r="M154" s="142" t="str">
        <f>IF(Anlage_E!N154="","",Anlage_E!N154)</f>
        <v/>
      </c>
      <c r="N154" s="142" t="str">
        <f>IF(Anlage_E!O154="","",Anlage_E!O154)</f>
        <v/>
      </c>
      <c r="O154" s="142" t="str">
        <f>IF(Anlage_E!P154="","",Anlage_E!P154)</f>
        <v/>
      </c>
      <c r="P154" s="143" t="str">
        <f t="shared" si="6"/>
        <v/>
      </c>
      <c r="Q154" s="143" t="str">
        <f t="shared" si="7"/>
        <v/>
      </c>
      <c r="R154" s="339"/>
      <c r="S154" s="340"/>
      <c r="T154" s="340"/>
      <c r="U154" s="338"/>
      <c r="V154" s="341"/>
      <c r="W154" s="122"/>
      <c r="X154" s="342"/>
      <c r="Y154" s="343" t="str">
        <f t="shared" si="8"/>
        <v>0</v>
      </c>
      <c r="Z154" s="480"/>
      <c r="AK154" s="138"/>
      <c r="AL154" s="138"/>
      <c r="AM154" s="138"/>
      <c r="AN154" s="138"/>
      <c r="AO154" s="138"/>
      <c r="AP154" s="138"/>
      <c r="AQ154" s="138"/>
      <c r="AR154" s="138"/>
    </row>
    <row r="155" spans="1:44" x14ac:dyDescent="0.3">
      <c r="A155" s="147"/>
      <c r="B155" s="146">
        <v>146</v>
      </c>
      <c r="C155" s="142" t="str">
        <f>IF(Anlage_E!C155="","",Anlage_E!C155)</f>
        <v/>
      </c>
      <c r="D155" s="142" t="str">
        <f>IF(Anlage_E!F155="","",Anlage_E!F155)</f>
        <v/>
      </c>
      <c r="E155" s="142" t="str">
        <f>IF(Anlage_E!K155="","",Anlage_E!K155)</f>
        <v/>
      </c>
      <c r="F155" s="142" t="str">
        <f>IF(Anlage_E!D155="","",Anlage_E!D155)</f>
        <v/>
      </c>
      <c r="G155" s="142" t="str">
        <f>IF(Anlage_E!G155="","",Anlage_E!G155)</f>
        <v/>
      </c>
      <c r="H155" s="374" t="str">
        <f>IF(Anlage_E!H155="","",Anlage_E!H155)</f>
        <v/>
      </c>
      <c r="I155" s="142" t="str">
        <f>IF(Anlage_E!I155="","",Anlage_E!I155)</f>
        <v/>
      </c>
      <c r="J155" s="142" t="str">
        <f>IF(Anlage_E!J155="","",Anlage_E!J155)</f>
        <v/>
      </c>
      <c r="K155" s="142" t="str">
        <f>IF(Anlage_E!L155="","",Anlage_E!L155)</f>
        <v/>
      </c>
      <c r="L155" s="142" t="str">
        <f>IF(Anlage_E!M155="","",Anlage_E!M155)</f>
        <v/>
      </c>
      <c r="M155" s="142" t="str">
        <f>IF(Anlage_E!N155="","",Anlage_E!N155)</f>
        <v/>
      </c>
      <c r="N155" s="142" t="str">
        <f>IF(Anlage_E!O155="","",Anlage_E!O155)</f>
        <v/>
      </c>
      <c r="O155" s="142" t="str">
        <f>IF(Anlage_E!P155="","",Anlage_E!P155)</f>
        <v/>
      </c>
      <c r="P155" s="143" t="str">
        <f t="shared" si="6"/>
        <v/>
      </c>
      <c r="Q155" s="143" t="str">
        <f t="shared" si="7"/>
        <v/>
      </c>
      <c r="R155" s="339"/>
      <c r="S155" s="340"/>
      <c r="T155" s="340"/>
      <c r="U155" s="338"/>
      <c r="V155" s="341"/>
      <c r="W155" s="122"/>
      <c r="X155" s="342"/>
      <c r="Y155" s="343" t="str">
        <f t="shared" si="8"/>
        <v>0</v>
      </c>
      <c r="Z155" s="480"/>
      <c r="AK155" s="138"/>
      <c r="AL155" s="138"/>
      <c r="AM155" s="138"/>
      <c r="AN155" s="138"/>
      <c r="AO155" s="138"/>
      <c r="AP155" s="138"/>
      <c r="AQ155" s="138"/>
      <c r="AR155" s="138"/>
    </row>
    <row r="156" spans="1:44" x14ac:dyDescent="0.3">
      <c r="A156" s="147"/>
      <c r="B156" s="146">
        <v>147</v>
      </c>
      <c r="C156" s="142" t="str">
        <f>IF(Anlage_E!C156="","",Anlage_E!C156)</f>
        <v/>
      </c>
      <c r="D156" s="142" t="str">
        <f>IF(Anlage_E!F156="","",Anlage_E!F156)</f>
        <v/>
      </c>
      <c r="E156" s="142" t="str">
        <f>IF(Anlage_E!K156="","",Anlage_E!K156)</f>
        <v/>
      </c>
      <c r="F156" s="142" t="str">
        <f>IF(Anlage_E!D156="","",Anlage_E!D156)</f>
        <v/>
      </c>
      <c r="G156" s="142" t="str">
        <f>IF(Anlage_E!G156="","",Anlage_E!G156)</f>
        <v/>
      </c>
      <c r="H156" s="374" t="str">
        <f>IF(Anlage_E!H156="","",Anlage_E!H156)</f>
        <v/>
      </c>
      <c r="I156" s="142" t="str">
        <f>IF(Anlage_E!I156="","",Anlage_E!I156)</f>
        <v/>
      </c>
      <c r="J156" s="142" t="str">
        <f>IF(Anlage_E!J156="","",Anlage_E!J156)</f>
        <v/>
      </c>
      <c r="K156" s="142" t="str">
        <f>IF(Anlage_E!L156="","",Anlage_E!L156)</f>
        <v/>
      </c>
      <c r="L156" s="142" t="str">
        <f>IF(Anlage_E!M156="","",Anlage_E!M156)</f>
        <v/>
      </c>
      <c r="M156" s="142" t="str">
        <f>IF(Anlage_E!N156="","",Anlage_E!N156)</f>
        <v/>
      </c>
      <c r="N156" s="142" t="str">
        <f>IF(Anlage_E!O156="","",Anlage_E!O156)</f>
        <v/>
      </c>
      <c r="O156" s="142" t="str">
        <f>IF(Anlage_E!P156="","",Anlage_E!P156)</f>
        <v/>
      </c>
      <c r="P156" s="143" t="str">
        <f t="shared" si="6"/>
        <v/>
      </c>
      <c r="Q156" s="143" t="str">
        <f t="shared" si="7"/>
        <v/>
      </c>
      <c r="R156" s="339"/>
      <c r="S156" s="340"/>
      <c r="T156" s="340"/>
      <c r="U156" s="338"/>
      <c r="V156" s="341"/>
      <c r="W156" s="122"/>
      <c r="X156" s="342"/>
      <c r="Y156" s="343" t="str">
        <f t="shared" si="8"/>
        <v>0</v>
      </c>
      <c r="Z156" s="480"/>
      <c r="AK156" s="138"/>
      <c r="AL156" s="138"/>
      <c r="AM156" s="138"/>
      <c r="AN156" s="138"/>
      <c r="AO156" s="138"/>
      <c r="AP156" s="138"/>
      <c r="AQ156" s="138"/>
      <c r="AR156" s="138"/>
    </row>
    <row r="157" spans="1:44" x14ac:dyDescent="0.3">
      <c r="A157" s="147"/>
      <c r="B157" s="141">
        <v>148</v>
      </c>
      <c r="C157" s="142" t="str">
        <f>IF(Anlage_E!C157="","",Anlage_E!C157)</f>
        <v/>
      </c>
      <c r="D157" s="142" t="str">
        <f>IF(Anlage_E!F157="","",Anlage_E!F157)</f>
        <v/>
      </c>
      <c r="E157" s="142" t="str">
        <f>IF(Anlage_E!K157="","",Anlage_E!K157)</f>
        <v/>
      </c>
      <c r="F157" s="142" t="str">
        <f>IF(Anlage_E!D157="","",Anlage_E!D157)</f>
        <v/>
      </c>
      <c r="G157" s="142" t="str">
        <f>IF(Anlage_E!G157="","",Anlage_E!G157)</f>
        <v/>
      </c>
      <c r="H157" s="374" t="str">
        <f>IF(Anlage_E!H157="","",Anlage_E!H157)</f>
        <v/>
      </c>
      <c r="I157" s="142" t="str">
        <f>IF(Anlage_E!I157="","",Anlage_E!I157)</f>
        <v/>
      </c>
      <c r="J157" s="142" t="str">
        <f>IF(Anlage_E!J157="","",Anlage_E!J157)</f>
        <v/>
      </c>
      <c r="K157" s="142" t="str">
        <f>IF(Anlage_E!L157="","",Anlage_E!L157)</f>
        <v/>
      </c>
      <c r="L157" s="142" t="str">
        <f>IF(Anlage_E!M157="","",Anlage_E!M157)</f>
        <v/>
      </c>
      <c r="M157" s="142" t="str">
        <f>IF(Anlage_E!N157="","",Anlage_E!N157)</f>
        <v/>
      </c>
      <c r="N157" s="142" t="str">
        <f>IF(Anlage_E!O157="","",Anlage_E!O157)</f>
        <v/>
      </c>
      <c r="O157" s="142" t="str">
        <f>IF(Anlage_E!P157="","",Anlage_E!P157)</f>
        <v/>
      </c>
      <c r="P157" s="143" t="str">
        <f t="shared" si="6"/>
        <v/>
      </c>
      <c r="Q157" s="143" t="str">
        <f t="shared" si="7"/>
        <v/>
      </c>
      <c r="R157" s="339"/>
      <c r="S157" s="340"/>
      <c r="T157" s="340"/>
      <c r="U157" s="338"/>
      <c r="V157" s="341"/>
      <c r="W157" s="122"/>
      <c r="X157" s="342"/>
      <c r="Y157" s="343" t="str">
        <f t="shared" si="8"/>
        <v>0</v>
      </c>
      <c r="Z157" s="480"/>
      <c r="AK157" s="138"/>
      <c r="AL157" s="138"/>
      <c r="AM157" s="138"/>
      <c r="AN157" s="138"/>
      <c r="AO157" s="138"/>
      <c r="AP157" s="138"/>
      <c r="AQ157" s="138"/>
      <c r="AR157" s="138"/>
    </row>
    <row r="158" spans="1:44" x14ac:dyDescent="0.3">
      <c r="A158" s="147"/>
      <c r="B158" s="146">
        <v>149</v>
      </c>
      <c r="C158" s="142" t="str">
        <f>IF(Anlage_E!C158="","",Anlage_E!C158)</f>
        <v/>
      </c>
      <c r="D158" s="142" t="str">
        <f>IF(Anlage_E!F158="","",Anlage_E!F158)</f>
        <v/>
      </c>
      <c r="E158" s="142" t="str">
        <f>IF(Anlage_E!K158="","",Anlage_E!K158)</f>
        <v/>
      </c>
      <c r="F158" s="142" t="str">
        <f>IF(Anlage_E!D158="","",Anlage_E!D158)</f>
        <v/>
      </c>
      <c r="G158" s="142" t="str">
        <f>IF(Anlage_E!G158="","",Anlage_E!G158)</f>
        <v/>
      </c>
      <c r="H158" s="374" t="str">
        <f>IF(Anlage_E!H158="","",Anlage_E!H158)</f>
        <v/>
      </c>
      <c r="I158" s="142" t="str">
        <f>IF(Anlage_E!I158="","",Anlage_E!I158)</f>
        <v/>
      </c>
      <c r="J158" s="142" t="str">
        <f>IF(Anlage_E!J158="","",Anlage_E!J158)</f>
        <v/>
      </c>
      <c r="K158" s="142" t="str">
        <f>IF(Anlage_E!L158="","",Anlage_E!L158)</f>
        <v/>
      </c>
      <c r="L158" s="142" t="str">
        <f>IF(Anlage_E!M158="","",Anlage_E!M158)</f>
        <v/>
      </c>
      <c r="M158" s="142" t="str">
        <f>IF(Anlage_E!N158="","",Anlage_E!N158)</f>
        <v/>
      </c>
      <c r="N158" s="142" t="str">
        <f>IF(Anlage_E!O158="","",Anlage_E!O158)</f>
        <v/>
      </c>
      <c r="O158" s="142" t="str">
        <f>IF(Anlage_E!P158="","",Anlage_E!P158)</f>
        <v/>
      </c>
      <c r="P158" s="143" t="str">
        <f t="shared" si="6"/>
        <v/>
      </c>
      <c r="Q158" s="143" t="str">
        <f t="shared" si="7"/>
        <v/>
      </c>
      <c r="R158" s="339"/>
      <c r="S158" s="340"/>
      <c r="T158" s="340"/>
      <c r="U158" s="338"/>
      <c r="V158" s="341"/>
      <c r="W158" s="122"/>
      <c r="X158" s="342"/>
      <c r="Y158" s="343" t="str">
        <f t="shared" si="8"/>
        <v>0</v>
      </c>
      <c r="Z158" s="480"/>
      <c r="AK158" s="138"/>
      <c r="AL158" s="138"/>
      <c r="AM158" s="138"/>
      <c r="AN158" s="138"/>
      <c r="AO158" s="138"/>
      <c r="AP158" s="138"/>
      <c r="AQ158" s="138"/>
      <c r="AR158" s="138"/>
    </row>
    <row r="159" spans="1:44" x14ac:dyDescent="0.3">
      <c r="A159" s="147"/>
      <c r="B159" s="146">
        <v>150</v>
      </c>
      <c r="C159" s="142" t="str">
        <f>IF(Anlage_E!C159="","",Anlage_E!C159)</f>
        <v/>
      </c>
      <c r="D159" s="142" t="str">
        <f>IF(Anlage_E!F159="","",Anlage_E!F159)</f>
        <v/>
      </c>
      <c r="E159" s="142" t="str">
        <f>IF(Anlage_E!K159="","",Anlage_E!K159)</f>
        <v/>
      </c>
      <c r="F159" s="142" t="str">
        <f>IF(Anlage_E!D159="","",Anlage_E!D159)</f>
        <v/>
      </c>
      <c r="G159" s="142" t="str">
        <f>IF(Anlage_E!G159="","",Anlage_E!G159)</f>
        <v/>
      </c>
      <c r="H159" s="374" t="str">
        <f>IF(Anlage_E!H159="","",Anlage_E!H159)</f>
        <v/>
      </c>
      <c r="I159" s="142" t="str">
        <f>IF(Anlage_E!I159="","",Anlage_E!I159)</f>
        <v/>
      </c>
      <c r="J159" s="142" t="str">
        <f>IF(Anlage_E!J159="","",Anlage_E!J159)</f>
        <v/>
      </c>
      <c r="K159" s="142" t="str">
        <f>IF(Anlage_E!L159="","",Anlage_E!L159)</f>
        <v/>
      </c>
      <c r="L159" s="142" t="str">
        <f>IF(Anlage_E!M159="","",Anlage_E!M159)</f>
        <v/>
      </c>
      <c r="M159" s="142" t="str">
        <f>IF(Anlage_E!N159="","",Anlage_E!N159)</f>
        <v/>
      </c>
      <c r="N159" s="142" t="str">
        <f>IF(Anlage_E!O159="","",Anlage_E!O159)</f>
        <v/>
      </c>
      <c r="O159" s="142" t="str">
        <f>IF(Anlage_E!P159="","",Anlage_E!P159)</f>
        <v/>
      </c>
      <c r="P159" s="143" t="str">
        <f t="shared" si="6"/>
        <v/>
      </c>
      <c r="Q159" s="143" t="str">
        <f t="shared" si="7"/>
        <v/>
      </c>
      <c r="R159" s="339"/>
      <c r="S159" s="340"/>
      <c r="T159" s="340"/>
      <c r="U159" s="338"/>
      <c r="V159" s="341"/>
      <c r="W159" s="122"/>
      <c r="X159" s="342"/>
      <c r="Y159" s="343" t="str">
        <f t="shared" si="8"/>
        <v>0</v>
      </c>
      <c r="Z159" s="480"/>
      <c r="AK159" s="138"/>
      <c r="AL159" s="138"/>
      <c r="AM159" s="138"/>
      <c r="AN159" s="138"/>
      <c r="AO159" s="138"/>
      <c r="AP159" s="138"/>
      <c r="AQ159" s="138"/>
      <c r="AR159" s="138"/>
    </row>
    <row r="160" spans="1:44" x14ac:dyDescent="0.3">
      <c r="A160" s="147"/>
      <c r="B160" s="141">
        <v>151</v>
      </c>
      <c r="C160" s="142" t="str">
        <f>IF(Anlage_E!C160="","",Anlage_E!C160)</f>
        <v/>
      </c>
      <c r="D160" s="142" t="str">
        <f>IF(Anlage_E!F160="","",Anlage_E!F160)</f>
        <v/>
      </c>
      <c r="E160" s="142" t="str">
        <f>IF(Anlage_E!K160="","",Anlage_E!K160)</f>
        <v/>
      </c>
      <c r="F160" s="142" t="str">
        <f>IF(Anlage_E!D160="","",Anlage_E!D160)</f>
        <v/>
      </c>
      <c r="G160" s="142" t="str">
        <f>IF(Anlage_E!G160="","",Anlage_E!G160)</f>
        <v/>
      </c>
      <c r="H160" s="374" t="str">
        <f>IF(Anlage_E!H160="","",Anlage_E!H160)</f>
        <v/>
      </c>
      <c r="I160" s="142" t="str">
        <f>IF(Anlage_E!I160="","",Anlage_E!I160)</f>
        <v/>
      </c>
      <c r="J160" s="142" t="str">
        <f>IF(Anlage_E!J160="","",Anlage_E!J160)</f>
        <v/>
      </c>
      <c r="K160" s="142" t="str">
        <f>IF(Anlage_E!L160="","",Anlage_E!L160)</f>
        <v/>
      </c>
      <c r="L160" s="142" t="str">
        <f>IF(Anlage_E!M160="","",Anlage_E!M160)</f>
        <v/>
      </c>
      <c r="M160" s="142" t="str">
        <f>IF(Anlage_E!N160="","",Anlage_E!N160)</f>
        <v/>
      </c>
      <c r="N160" s="142" t="str">
        <f>IF(Anlage_E!O160="","",Anlage_E!O160)</f>
        <v/>
      </c>
      <c r="O160" s="142" t="str">
        <f>IF(Anlage_E!P160="","",Anlage_E!P160)</f>
        <v/>
      </c>
      <c r="P160" s="143" t="str">
        <f t="shared" si="6"/>
        <v/>
      </c>
      <c r="Q160" s="143" t="str">
        <f t="shared" si="7"/>
        <v/>
      </c>
      <c r="R160" s="339"/>
      <c r="S160" s="340"/>
      <c r="T160" s="340"/>
      <c r="U160" s="338"/>
      <c r="V160" s="341"/>
      <c r="W160" s="122"/>
      <c r="X160" s="342"/>
      <c r="Y160" s="343" t="str">
        <f t="shared" si="8"/>
        <v>0</v>
      </c>
      <c r="Z160" s="480"/>
      <c r="AK160" s="138"/>
      <c r="AL160" s="138"/>
      <c r="AM160" s="138"/>
      <c r="AN160" s="138"/>
      <c r="AO160" s="138"/>
      <c r="AP160" s="138"/>
      <c r="AQ160" s="138"/>
      <c r="AR160" s="138"/>
    </row>
    <row r="161" spans="1:44" x14ac:dyDescent="0.3">
      <c r="A161" s="147"/>
      <c r="B161" s="146">
        <v>152</v>
      </c>
      <c r="C161" s="142" t="str">
        <f>IF(Anlage_E!C161="","",Anlage_E!C161)</f>
        <v/>
      </c>
      <c r="D161" s="142" t="str">
        <f>IF(Anlage_E!F161="","",Anlage_E!F161)</f>
        <v/>
      </c>
      <c r="E161" s="142" t="str">
        <f>IF(Anlage_E!K161="","",Anlage_E!K161)</f>
        <v/>
      </c>
      <c r="F161" s="142" t="str">
        <f>IF(Anlage_E!D161="","",Anlage_E!D161)</f>
        <v/>
      </c>
      <c r="G161" s="142" t="str">
        <f>IF(Anlage_E!G161="","",Anlage_E!G161)</f>
        <v/>
      </c>
      <c r="H161" s="374" t="str">
        <f>IF(Anlage_E!H161="","",Anlage_E!H161)</f>
        <v/>
      </c>
      <c r="I161" s="142" t="str">
        <f>IF(Anlage_E!I161="","",Anlage_E!I161)</f>
        <v/>
      </c>
      <c r="J161" s="142" t="str">
        <f>IF(Anlage_E!J161="","",Anlage_E!J161)</f>
        <v/>
      </c>
      <c r="K161" s="142" t="str">
        <f>IF(Anlage_E!L161="","",Anlage_E!L161)</f>
        <v/>
      </c>
      <c r="L161" s="142" t="str">
        <f>IF(Anlage_E!M161="","",Anlage_E!M161)</f>
        <v/>
      </c>
      <c r="M161" s="142" t="str">
        <f>IF(Anlage_E!N161="","",Anlage_E!N161)</f>
        <v/>
      </c>
      <c r="N161" s="142" t="str">
        <f>IF(Anlage_E!O161="","",Anlage_E!O161)</f>
        <v/>
      </c>
      <c r="O161" s="142" t="str">
        <f>IF(Anlage_E!P161="","",Anlage_E!P161)</f>
        <v/>
      </c>
      <c r="P161" s="143" t="str">
        <f t="shared" si="6"/>
        <v/>
      </c>
      <c r="Q161" s="143" t="str">
        <f t="shared" si="7"/>
        <v/>
      </c>
      <c r="R161" s="339"/>
      <c r="S161" s="340"/>
      <c r="T161" s="340"/>
      <c r="U161" s="338"/>
      <c r="V161" s="341"/>
      <c r="W161" s="122"/>
      <c r="X161" s="342"/>
      <c r="Y161" s="343" t="str">
        <f t="shared" si="8"/>
        <v>0</v>
      </c>
      <c r="Z161" s="480"/>
      <c r="AK161" s="138"/>
      <c r="AL161" s="138"/>
      <c r="AM161" s="138"/>
      <c r="AN161" s="138"/>
      <c r="AO161" s="138"/>
      <c r="AP161" s="138"/>
      <c r="AQ161" s="138"/>
      <c r="AR161" s="138"/>
    </row>
    <row r="162" spans="1:44" x14ac:dyDescent="0.3">
      <c r="A162" s="147"/>
      <c r="B162" s="146">
        <v>153</v>
      </c>
      <c r="C162" s="142" t="str">
        <f>IF(Anlage_E!C162="","",Anlage_E!C162)</f>
        <v/>
      </c>
      <c r="D162" s="142" t="str">
        <f>IF(Anlage_E!F162="","",Anlage_E!F162)</f>
        <v/>
      </c>
      <c r="E162" s="142" t="str">
        <f>IF(Anlage_E!K162="","",Anlage_E!K162)</f>
        <v/>
      </c>
      <c r="F162" s="142" t="str">
        <f>IF(Anlage_E!D162="","",Anlage_E!D162)</f>
        <v/>
      </c>
      <c r="G162" s="142" t="str">
        <f>IF(Anlage_E!G162="","",Anlage_E!G162)</f>
        <v/>
      </c>
      <c r="H162" s="374" t="str">
        <f>IF(Anlage_E!H162="","",Anlage_E!H162)</f>
        <v/>
      </c>
      <c r="I162" s="142" t="str">
        <f>IF(Anlage_E!I162="","",Anlage_E!I162)</f>
        <v/>
      </c>
      <c r="J162" s="142" t="str">
        <f>IF(Anlage_E!J162="","",Anlage_E!J162)</f>
        <v/>
      </c>
      <c r="K162" s="142" t="str">
        <f>IF(Anlage_E!L162="","",Anlage_E!L162)</f>
        <v/>
      </c>
      <c r="L162" s="142" t="str">
        <f>IF(Anlage_E!M162="","",Anlage_E!M162)</f>
        <v/>
      </c>
      <c r="M162" s="142" t="str">
        <f>IF(Anlage_E!N162="","",Anlage_E!N162)</f>
        <v/>
      </c>
      <c r="N162" s="142" t="str">
        <f>IF(Anlage_E!O162="","",Anlage_E!O162)</f>
        <v/>
      </c>
      <c r="O162" s="142" t="str">
        <f>IF(Anlage_E!P162="","",Anlage_E!P162)</f>
        <v/>
      </c>
      <c r="P162" s="143" t="str">
        <f t="shared" si="6"/>
        <v/>
      </c>
      <c r="Q162" s="143" t="str">
        <f t="shared" si="7"/>
        <v/>
      </c>
      <c r="R162" s="339"/>
      <c r="S162" s="340"/>
      <c r="T162" s="340"/>
      <c r="U162" s="338"/>
      <c r="V162" s="341"/>
      <c r="W162" s="122"/>
      <c r="X162" s="342"/>
      <c r="Y162" s="343" t="str">
        <f t="shared" si="8"/>
        <v>0</v>
      </c>
      <c r="Z162" s="480"/>
      <c r="AK162" s="138"/>
      <c r="AL162" s="138"/>
      <c r="AM162" s="138"/>
      <c r="AN162" s="138"/>
      <c r="AO162" s="138"/>
      <c r="AP162" s="138"/>
      <c r="AQ162" s="138"/>
      <c r="AR162" s="138"/>
    </row>
    <row r="163" spans="1:44" x14ac:dyDescent="0.3">
      <c r="A163" s="147"/>
      <c r="B163" s="141">
        <v>154</v>
      </c>
      <c r="C163" s="142" t="str">
        <f>IF(Anlage_E!C163="","",Anlage_E!C163)</f>
        <v/>
      </c>
      <c r="D163" s="142" t="str">
        <f>IF(Anlage_E!F163="","",Anlage_E!F163)</f>
        <v/>
      </c>
      <c r="E163" s="142" t="str">
        <f>IF(Anlage_E!K163="","",Anlage_E!K163)</f>
        <v/>
      </c>
      <c r="F163" s="142" t="str">
        <f>IF(Anlage_E!D163="","",Anlage_E!D163)</f>
        <v/>
      </c>
      <c r="G163" s="142" t="str">
        <f>IF(Anlage_E!G163="","",Anlage_E!G163)</f>
        <v/>
      </c>
      <c r="H163" s="374" t="str">
        <f>IF(Anlage_E!H163="","",Anlage_E!H163)</f>
        <v/>
      </c>
      <c r="I163" s="142" t="str">
        <f>IF(Anlage_E!I163="","",Anlage_E!I163)</f>
        <v/>
      </c>
      <c r="J163" s="142" t="str">
        <f>IF(Anlage_E!J163="","",Anlage_E!J163)</f>
        <v/>
      </c>
      <c r="K163" s="142" t="str">
        <f>IF(Anlage_E!L163="","",Anlage_E!L163)</f>
        <v/>
      </c>
      <c r="L163" s="142" t="str">
        <f>IF(Anlage_E!M163="","",Anlage_E!M163)</f>
        <v/>
      </c>
      <c r="M163" s="142" t="str">
        <f>IF(Anlage_E!N163="","",Anlage_E!N163)</f>
        <v/>
      </c>
      <c r="N163" s="142" t="str">
        <f>IF(Anlage_E!O163="","",Anlage_E!O163)</f>
        <v/>
      </c>
      <c r="O163" s="142" t="str">
        <f>IF(Anlage_E!P163="","",Anlage_E!P163)</f>
        <v/>
      </c>
      <c r="P163" s="143" t="str">
        <f t="shared" si="6"/>
        <v/>
      </c>
      <c r="Q163" s="143" t="str">
        <f t="shared" si="7"/>
        <v/>
      </c>
      <c r="R163" s="339"/>
      <c r="S163" s="340"/>
      <c r="T163" s="340"/>
      <c r="U163" s="338"/>
      <c r="V163" s="341"/>
      <c r="W163" s="122"/>
      <c r="X163" s="342"/>
      <c r="Y163" s="343" t="str">
        <f t="shared" si="8"/>
        <v>0</v>
      </c>
      <c r="Z163" s="480"/>
      <c r="AK163" s="138"/>
      <c r="AL163" s="138"/>
      <c r="AM163" s="138"/>
      <c r="AN163" s="138"/>
      <c r="AO163" s="138"/>
      <c r="AP163" s="138"/>
      <c r="AQ163" s="138"/>
      <c r="AR163" s="138"/>
    </row>
    <row r="164" spans="1:44" x14ac:dyDescent="0.3">
      <c r="A164" s="147"/>
      <c r="B164" s="146">
        <v>155</v>
      </c>
      <c r="C164" s="142" t="str">
        <f>IF(Anlage_E!C164="","",Anlage_E!C164)</f>
        <v/>
      </c>
      <c r="D164" s="142" t="str">
        <f>IF(Anlage_E!F164="","",Anlage_E!F164)</f>
        <v/>
      </c>
      <c r="E164" s="142" t="str">
        <f>IF(Anlage_E!K164="","",Anlage_E!K164)</f>
        <v/>
      </c>
      <c r="F164" s="142" t="str">
        <f>IF(Anlage_E!D164="","",Anlage_E!D164)</f>
        <v/>
      </c>
      <c r="G164" s="142" t="str">
        <f>IF(Anlage_E!G164="","",Anlage_E!G164)</f>
        <v/>
      </c>
      <c r="H164" s="374" t="str">
        <f>IF(Anlage_E!H164="","",Anlage_E!H164)</f>
        <v/>
      </c>
      <c r="I164" s="142" t="str">
        <f>IF(Anlage_E!I164="","",Anlage_E!I164)</f>
        <v/>
      </c>
      <c r="J164" s="142" t="str">
        <f>IF(Anlage_E!J164="","",Anlage_E!J164)</f>
        <v/>
      </c>
      <c r="K164" s="142" t="str">
        <f>IF(Anlage_E!L164="","",Anlage_E!L164)</f>
        <v/>
      </c>
      <c r="L164" s="142" t="str">
        <f>IF(Anlage_E!M164="","",Anlage_E!M164)</f>
        <v/>
      </c>
      <c r="M164" s="142" t="str">
        <f>IF(Anlage_E!N164="","",Anlage_E!N164)</f>
        <v/>
      </c>
      <c r="N164" s="142" t="str">
        <f>IF(Anlage_E!O164="","",Anlage_E!O164)</f>
        <v/>
      </c>
      <c r="O164" s="142" t="str">
        <f>IF(Anlage_E!P164="","",Anlage_E!P164)</f>
        <v/>
      </c>
      <c r="P164" s="143" t="str">
        <f t="shared" si="6"/>
        <v/>
      </c>
      <c r="Q164" s="143" t="str">
        <f t="shared" si="7"/>
        <v/>
      </c>
      <c r="R164" s="339"/>
      <c r="S164" s="340"/>
      <c r="T164" s="340"/>
      <c r="U164" s="338"/>
      <c r="V164" s="341"/>
      <c r="W164" s="122"/>
      <c r="X164" s="342"/>
      <c r="Y164" s="343" t="str">
        <f t="shared" si="8"/>
        <v>0</v>
      </c>
      <c r="Z164" s="480"/>
      <c r="AK164" s="138"/>
      <c r="AL164" s="138"/>
      <c r="AM164" s="138"/>
      <c r="AN164" s="138"/>
      <c r="AO164" s="138"/>
      <c r="AP164" s="138"/>
      <c r="AQ164" s="138"/>
      <c r="AR164" s="138"/>
    </row>
    <row r="165" spans="1:44" x14ac:dyDescent="0.3">
      <c r="A165" s="147"/>
      <c r="B165" s="146">
        <v>156</v>
      </c>
      <c r="C165" s="142" t="str">
        <f>IF(Anlage_E!C165="","",Anlage_E!C165)</f>
        <v/>
      </c>
      <c r="D165" s="142" t="str">
        <f>IF(Anlage_E!F165="","",Anlage_E!F165)</f>
        <v/>
      </c>
      <c r="E165" s="142" t="str">
        <f>IF(Anlage_E!K165="","",Anlage_E!K165)</f>
        <v/>
      </c>
      <c r="F165" s="142" t="str">
        <f>IF(Anlage_E!D165="","",Anlage_E!D165)</f>
        <v/>
      </c>
      <c r="G165" s="142" t="str">
        <f>IF(Anlage_E!G165="","",Anlage_E!G165)</f>
        <v/>
      </c>
      <c r="H165" s="374" t="str">
        <f>IF(Anlage_E!H165="","",Anlage_E!H165)</f>
        <v/>
      </c>
      <c r="I165" s="142" t="str">
        <f>IF(Anlage_E!I165="","",Anlage_E!I165)</f>
        <v/>
      </c>
      <c r="J165" s="142" t="str">
        <f>IF(Anlage_E!J165="","",Anlage_E!J165)</f>
        <v/>
      </c>
      <c r="K165" s="142" t="str">
        <f>IF(Anlage_E!L165="","",Anlage_E!L165)</f>
        <v/>
      </c>
      <c r="L165" s="142" t="str">
        <f>IF(Anlage_E!M165="","",Anlage_E!M165)</f>
        <v/>
      </c>
      <c r="M165" s="142" t="str">
        <f>IF(Anlage_E!N165="","",Anlage_E!N165)</f>
        <v/>
      </c>
      <c r="N165" s="142" t="str">
        <f>IF(Anlage_E!O165="","",Anlage_E!O165)</f>
        <v/>
      </c>
      <c r="O165" s="142" t="str">
        <f>IF(Anlage_E!P165="","",Anlage_E!P165)</f>
        <v/>
      </c>
      <c r="P165" s="143" t="str">
        <f t="shared" si="6"/>
        <v/>
      </c>
      <c r="Q165" s="143" t="str">
        <f t="shared" si="7"/>
        <v/>
      </c>
      <c r="R165" s="339"/>
      <c r="S165" s="340"/>
      <c r="T165" s="340"/>
      <c r="U165" s="338"/>
      <c r="V165" s="341"/>
      <c r="W165" s="122"/>
      <c r="X165" s="342"/>
      <c r="Y165" s="343" t="str">
        <f t="shared" si="8"/>
        <v>0</v>
      </c>
      <c r="Z165" s="480"/>
      <c r="AK165" s="138"/>
      <c r="AL165" s="138"/>
      <c r="AM165" s="138"/>
      <c r="AN165" s="138"/>
      <c r="AO165" s="138"/>
      <c r="AP165" s="138"/>
      <c r="AQ165" s="138"/>
      <c r="AR165" s="138"/>
    </row>
    <row r="166" spans="1:44" x14ac:dyDescent="0.3">
      <c r="A166" s="147"/>
      <c r="B166" s="141">
        <v>157</v>
      </c>
      <c r="C166" s="142" t="str">
        <f>IF(Anlage_E!C166="","",Anlage_E!C166)</f>
        <v/>
      </c>
      <c r="D166" s="142" t="str">
        <f>IF(Anlage_E!F166="","",Anlage_E!F166)</f>
        <v/>
      </c>
      <c r="E166" s="142" t="str">
        <f>IF(Anlage_E!K166="","",Anlage_E!K166)</f>
        <v/>
      </c>
      <c r="F166" s="142" t="str">
        <f>IF(Anlage_E!D166="","",Anlage_E!D166)</f>
        <v/>
      </c>
      <c r="G166" s="142" t="str">
        <f>IF(Anlage_E!G166="","",Anlage_E!G166)</f>
        <v/>
      </c>
      <c r="H166" s="374" t="str">
        <f>IF(Anlage_E!H166="","",Anlage_E!H166)</f>
        <v/>
      </c>
      <c r="I166" s="142" t="str">
        <f>IF(Anlage_E!I166="","",Anlage_E!I166)</f>
        <v/>
      </c>
      <c r="J166" s="142" t="str">
        <f>IF(Anlage_E!J166="","",Anlage_E!J166)</f>
        <v/>
      </c>
      <c r="K166" s="142" t="str">
        <f>IF(Anlage_E!L166="","",Anlage_E!L166)</f>
        <v/>
      </c>
      <c r="L166" s="142" t="str">
        <f>IF(Anlage_E!M166="","",Anlage_E!M166)</f>
        <v/>
      </c>
      <c r="M166" s="142" t="str">
        <f>IF(Anlage_E!N166="","",Anlage_E!N166)</f>
        <v/>
      </c>
      <c r="N166" s="142" t="str">
        <f>IF(Anlage_E!O166="","",Anlage_E!O166)</f>
        <v/>
      </c>
      <c r="O166" s="142" t="str">
        <f>IF(Anlage_E!P166="","",Anlage_E!P166)</f>
        <v/>
      </c>
      <c r="P166" s="143" t="str">
        <f t="shared" si="6"/>
        <v/>
      </c>
      <c r="Q166" s="143" t="str">
        <f t="shared" si="7"/>
        <v/>
      </c>
      <c r="R166" s="339"/>
      <c r="S166" s="340"/>
      <c r="T166" s="340"/>
      <c r="U166" s="338"/>
      <c r="V166" s="341"/>
      <c r="W166" s="122"/>
      <c r="X166" s="342"/>
      <c r="Y166" s="343" t="str">
        <f t="shared" si="8"/>
        <v>0</v>
      </c>
      <c r="Z166" s="480"/>
      <c r="AK166" s="138"/>
      <c r="AL166" s="138"/>
      <c r="AM166" s="138"/>
      <c r="AN166" s="138"/>
      <c r="AO166" s="138"/>
      <c r="AP166" s="138"/>
      <c r="AQ166" s="138"/>
      <c r="AR166" s="138"/>
    </row>
    <row r="167" spans="1:44" x14ac:dyDescent="0.3">
      <c r="A167" s="147"/>
      <c r="B167" s="146">
        <v>158</v>
      </c>
      <c r="C167" s="142" t="str">
        <f>IF(Anlage_E!C167="","",Anlage_E!C167)</f>
        <v/>
      </c>
      <c r="D167" s="142" t="str">
        <f>IF(Anlage_E!F167="","",Anlage_E!F167)</f>
        <v/>
      </c>
      <c r="E167" s="142" t="str">
        <f>IF(Anlage_E!K167="","",Anlage_E!K167)</f>
        <v/>
      </c>
      <c r="F167" s="142" t="str">
        <f>IF(Anlage_E!D167="","",Anlage_E!D167)</f>
        <v/>
      </c>
      <c r="G167" s="142" t="str">
        <f>IF(Anlage_E!G167="","",Anlage_E!G167)</f>
        <v/>
      </c>
      <c r="H167" s="374" t="str">
        <f>IF(Anlage_E!H167="","",Anlage_E!H167)</f>
        <v/>
      </c>
      <c r="I167" s="142" t="str">
        <f>IF(Anlage_E!I167="","",Anlage_E!I167)</f>
        <v/>
      </c>
      <c r="J167" s="142" t="str">
        <f>IF(Anlage_E!J167="","",Anlage_E!J167)</f>
        <v/>
      </c>
      <c r="K167" s="142" t="str">
        <f>IF(Anlage_E!L167="","",Anlage_E!L167)</f>
        <v/>
      </c>
      <c r="L167" s="142" t="str">
        <f>IF(Anlage_E!M167="","",Anlage_E!M167)</f>
        <v/>
      </c>
      <c r="M167" s="142" t="str">
        <f>IF(Anlage_E!N167="","",Anlage_E!N167)</f>
        <v/>
      </c>
      <c r="N167" s="142" t="str">
        <f>IF(Anlage_E!O167="","",Anlage_E!O167)</f>
        <v/>
      </c>
      <c r="O167" s="142" t="str">
        <f>IF(Anlage_E!P167="","",Anlage_E!P167)</f>
        <v/>
      </c>
      <c r="P167" s="143" t="str">
        <f t="shared" si="6"/>
        <v/>
      </c>
      <c r="Q167" s="143" t="str">
        <f t="shared" si="7"/>
        <v/>
      </c>
      <c r="R167" s="339"/>
      <c r="S167" s="340"/>
      <c r="T167" s="340"/>
      <c r="U167" s="338"/>
      <c r="V167" s="341"/>
      <c r="W167" s="122"/>
      <c r="X167" s="342"/>
      <c r="Y167" s="343" t="str">
        <f t="shared" si="8"/>
        <v>0</v>
      </c>
      <c r="Z167" s="480"/>
      <c r="AK167" s="138"/>
      <c r="AL167" s="138"/>
      <c r="AM167" s="138"/>
      <c r="AN167" s="138"/>
      <c r="AO167" s="138"/>
      <c r="AP167" s="138"/>
      <c r="AQ167" s="138"/>
      <c r="AR167" s="138"/>
    </row>
    <row r="168" spans="1:44" x14ac:dyDescent="0.3">
      <c r="A168" s="147"/>
      <c r="B168" s="146">
        <v>159</v>
      </c>
      <c r="C168" s="142" t="str">
        <f>IF(Anlage_E!C168="","",Anlage_E!C168)</f>
        <v/>
      </c>
      <c r="D168" s="142" t="str">
        <f>IF(Anlage_E!F168="","",Anlage_E!F168)</f>
        <v/>
      </c>
      <c r="E168" s="142" t="str">
        <f>IF(Anlage_E!K168="","",Anlage_E!K168)</f>
        <v/>
      </c>
      <c r="F168" s="142" t="str">
        <f>IF(Anlage_E!D168="","",Anlage_E!D168)</f>
        <v/>
      </c>
      <c r="G168" s="142" t="str">
        <f>IF(Anlage_E!G168="","",Anlage_E!G168)</f>
        <v/>
      </c>
      <c r="H168" s="374" t="str">
        <f>IF(Anlage_E!H168="","",Anlage_E!H168)</f>
        <v/>
      </c>
      <c r="I168" s="142" t="str">
        <f>IF(Anlage_E!I168="","",Anlage_E!I168)</f>
        <v/>
      </c>
      <c r="J168" s="142" t="str">
        <f>IF(Anlage_E!J168="","",Anlage_E!J168)</f>
        <v/>
      </c>
      <c r="K168" s="142" t="str">
        <f>IF(Anlage_E!L168="","",Anlage_E!L168)</f>
        <v/>
      </c>
      <c r="L168" s="142" t="str">
        <f>IF(Anlage_E!M168="","",Anlage_E!M168)</f>
        <v/>
      </c>
      <c r="M168" s="142" t="str">
        <f>IF(Anlage_E!N168="","",Anlage_E!N168)</f>
        <v/>
      </c>
      <c r="N168" s="142" t="str">
        <f>IF(Anlage_E!O168="","",Anlage_E!O168)</f>
        <v/>
      </c>
      <c r="O168" s="142" t="str">
        <f>IF(Anlage_E!P168="","",Anlage_E!P168)</f>
        <v/>
      </c>
      <c r="P168" s="143" t="str">
        <f t="shared" si="6"/>
        <v/>
      </c>
      <c r="Q168" s="143" t="str">
        <f t="shared" si="7"/>
        <v/>
      </c>
      <c r="R168" s="339"/>
      <c r="S168" s="340"/>
      <c r="T168" s="340"/>
      <c r="U168" s="338"/>
      <c r="V168" s="341"/>
      <c r="W168" s="122"/>
      <c r="X168" s="342"/>
      <c r="Y168" s="343" t="str">
        <f t="shared" si="8"/>
        <v>0</v>
      </c>
      <c r="Z168" s="480"/>
      <c r="AK168" s="138"/>
      <c r="AL168" s="138"/>
      <c r="AM168" s="138"/>
      <c r="AN168" s="138"/>
      <c r="AO168" s="138"/>
      <c r="AP168" s="138"/>
      <c r="AQ168" s="138"/>
      <c r="AR168" s="138"/>
    </row>
    <row r="169" spans="1:44" x14ac:dyDescent="0.3">
      <c r="A169" s="147"/>
      <c r="B169" s="141">
        <v>160</v>
      </c>
      <c r="C169" s="142" t="str">
        <f>IF(Anlage_E!C169="","",Anlage_E!C169)</f>
        <v/>
      </c>
      <c r="D169" s="142" t="str">
        <f>IF(Anlage_E!F169="","",Anlage_E!F169)</f>
        <v/>
      </c>
      <c r="E169" s="142" t="str">
        <f>IF(Anlage_E!K169="","",Anlage_E!K169)</f>
        <v/>
      </c>
      <c r="F169" s="142" t="str">
        <f>IF(Anlage_E!D169="","",Anlage_E!D169)</f>
        <v/>
      </c>
      <c r="G169" s="142" t="str">
        <f>IF(Anlage_E!G169="","",Anlage_E!G169)</f>
        <v/>
      </c>
      <c r="H169" s="374" t="str">
        <f>IF(Anlage_E!H169="","",Anlage_E!H169)</f>
        <v/>
      </c>
      <c r="I169" s="142" t="str">
        <f>IF(Anlage_E!I169="","",Anlage_E!I169)</f>
        <v/>
      </c>
      <c r="J169" s="142" t="str">
        <f>IF(Anlage_E!J169="","",Anlage_E!J169)</f>
        <v/>
      </c>
      <c r="K169" s="142" t="str">
        <f>IF(Anlage_E!L169="","",Anlage_E!L169)</f>
        <v/>
      </c>
      <c r="L169" s="142" t="str">
        <f>IF(Anlage_E!M169="","",Anlage_E!M169)</f>
        <v/>
      </c>
      <c r="M169" s="142" t="str">
        <f>IF(Anlage_E!N169="","",Anlage_E!N169)</f>
        <v/>
      </c>
      <c r="N169" s="142" t="str">
        <f>IF(Anlage_E!O169="","",Anlage_E!O169)</f>
        <v/>
      </c>
      <c r="O169" s="142" t="str">
        <f>IF(Anlage_E!P169="","",Anlage_E!P169)</f>
        <v/>
      </c>
      <c r="P169" s="143" t="str">
        <f t="shared" si="6"/>
        <v/>
      </c>
      <c r="Q169" s="143" t="str">
        <f t="shared" si="7"/>
        <v/>
      </c>
      <c r="R169" s="339"/>
      <c r="S169" s="340"/>
      <c r="T169" s="340"/>
      <c r="U169" s="338"/>
      <c r="V169" s="341"/>
      <c r="W169" s="122"/>
      <c r="X169" s="342"/>
      <c r="Y169" s="343" t="str">
        <f t="shared" si="8"/>
        <v>0</v>
      </c>
      <c r="Z169" s="480"/>
      <c r="AK169" s="138"/>
      <c r="AL169" s="138"/>
      <c r="AM169" s="138"/>
      <c r="AN169" s="138"/>
      <c r="AO169" s="138"/>
      <c r="AP169" s="138"/>
      <c r="AQ169" s="138"/>
      <c r="AR169" s="138"/>
    </row>
    <row r="170" spans="1:44" x14ac:dyDescent="0.3">
      <c r="A170" s="147"/>
      <c r="B170" s="146">
        <v>161</v>
      </c>
      <c r="C170" s="142" t="str">
        <f>IF(Anlage_E!C170="","",Anlage_E!C170)</f>
        <v/>
      </c>
      <c r="D170" s="142" t="str">
        <f>IF(Anlage_E!F170="","",Anlage_E!F170)</f>
        <v/>
      </c>
      <c r="E170" s="142" t="str">
        <f>IF(Anlage_E!K170="","",Anlage_E!K170)</f>
        <v/>
      </c>
      <c r="F170" s="142" t="str">
        <f>IF(Anlage_E!D170="","",Anlage_E!D170)</f>
        <v/>
      </c>
      <c r="G170" s="142" t="str">
        <f>IF(Anlage_E!G170="","",Anlage_E!G170)</f>
        <v/>
      </c>
      <c r="H170" s="374" t="str">
        <f>IF(Anlage_E!H170="","",Anlage_E!H170)</f>
        <v/>
      </c>
      <c r="I170" s="142" t="str">
        <f>IF(Anlage_E!I170="","",Anlage_E!I170)</f>
        <v/>
      </c>
      <c r="J170" s="142" t="str">
        <f>IF(Anlage_E!J170="","",Anlage_E!J170)</f>
        <v/>
      </c>
      <c r="K170" s="142" t="str">
        <f>IF(Anlage_E!L170="","",Anlage_E!L170)</f>
        <v/>
      </c>
      <c r="L170" s="142" t="str">
        <f>IF(Anlage_E!M170="","",Anlage_E!M170)</f>
        <v/>
      </c>
      <c r="M170" s="142" t="str">
        <f>IF(Anlage_E!N170="","",Anlage_E!N170)</f>
        <v/>
      </c>
      <c r="N170" s="142" t="str">
        <f>IF(Anlage_E!O170="","",Anlage_E!O170)</f>
        <v/>
      </c>
      <c r="O170" s="142" t="str">
        <f>IF(Anlage_E!P170="","",Anlage_E!P170)</f>
        <v/>
      </c>
      <c r="P170" s="143" t="str">
        <f t="shared" si="6"/>
        <v/>
      </c>
      <c r="Q170" s="143" t="str">
        <f t="shared" si="7"/>
        <v/>
      </c>
      <c r="R170" s="339"/>
      <c r="S170" s="340"/>
      <c r="T170" s="340"/>
      <c r="U170" s="338"/>
      <c r="V170" s="341"/>
      <c r="W170" s="122"/>
      <c r="X170" s="342"/>
      <c r="Y170" s="343" t="str">
        <f t="shared" si="8"/>
        <v>0</v>
      </c>
      <c r="Z170" s="480"/>
      <c r="AK170" s="138"/>
      <c r="AL170" s="138"/>
      <c r="AM170" s="138"/>
      <c r="AN170" s="138"/>
      <c r="AO170" s="138"/>
      <c r="AP170" s="138"/>
      <c r="AQ170" s="138"/>
      <c r="AR170" s="138"/>
    </row>
    <row r="171" spans="1:44" x14ac:dyDescent="0.3">
      <c r="A171" s="147"/>
      <c r="B171" s="146">
        <v>162</v>
      </c>
      <c r="C171" s="142" t="str">
        <f>IF(Anlage_E!C171="","",Anlage_E!C171)</f>
        <v/>
      </c>
      <c r="D171" s="142" t="str">
        <f>IF(Anlage_E!F171="","",Anlage_E!F171)</f>
        <v/>
      </c>
      <c r="E171" s="142" t="str">
        <f>IF(Anlage_E!K171="","",Anlage_E!K171)</f>
        <v/>
      </c>
      <c r="F171" s="142" t="str">
        <f>IF(Anlage_E!D171="","",Anlage_E!D171)</f>
        <v/>
      </c>
      <c r="G171" s="142" t="str">
        <f>IF(Anlage_E!G171="","",Anlage_E!G171)</f>
        <v/>
      </c>
      <c r="H171" s="374" t="str">
        <f>IF(Anlage_E!H171="","",Anlage_E!H171)</f>
        <v/>
      </c>
      <c r="I171" s="142" t="str">
        <f>IF(Anlage_E!I171="","",Anlage_E!I171)</f>
        <v/>
      </c>
      <c r="J171" s="142" t="str">
        <f>IF(Anlage_E!J171="","",Anlage_E!J171)</f>
        <v/>
      </c>
      <c r="K171" s="142" t="str">
        <f>IF(Anlage_E!L171="","",Anlage_E!L171)</f>
        <v/>
      </c>
      <c r="L171" s="142" t="str">
        <f>IF(Anlage_E!M171="","",Anlage_E!M171)</f>
        <v/>
      </c>
      <c r="M171" s="142" t="str">
        <f>IF(Anlage_E!N171="","",Anlage_E!N171)</f>
        <v/>
      </c>
      <c r="N171" s="142" t="str">
        <f>IF(Anlage_E!O171="","",Anlage_E!O171)</f>
        <v/>
      </c>
      <c r="O171" s="142" t="str">
        <f>IF(Anlage_E!P171="","",Anlage_E!P171)</f>
        <v/>
      </c>
      <c r="P171" s="143" t="str">
        <f t="shared" si="6"/>
        <v/>
      </c>
      <c r="Q171" s="143" t="str">
        <f t="shared" si="7"/>
        <v/>
      </c>
      <c r="R171" s="339"/>
      <c r="S171" s="340"/>
      <c r="T171" s="340"/>
      <c r="U171" s="338"/>
      <c r="V171" s="341"/>
      <c r="W171" s="122"/>
      <c r="X171" s="342"/>
      <c r="Y171" s="343" t="str">
        <f t="shared" si="8"/>
        <v>0</v>
      </c>
      <c r="Z171" s="480"/>
      <c r="AK171" s="138"/>
      <c r="AL171" s="138"/>
      <c r="AM171" s="138"/>
      <c r="AN171" s="138"/>
      <c r="AO171" s="138"/>
      <c r="AP171" s="138"/>
      <c r="AQ171" s="138"/>
      <c r="AR171" s="138"/>
    </row>
    <row r="172" spans="1:44" x14ac:dyDescent="0.3">
      <c r="A172" s="147"/>
      <c r="B172" s="141">
        <v>163</v>
      </c>
      <c r="C172" s="142" t="str">
        <f>IF(Anlage_E!C172="","",Anlage_E!C172)</f>
        <v/>
      </c>
      <c r="D172" s="142" t="str">
        <f>IF(Anlage_E!F172="","",Anlage_E!F172)</f>
        <v/>
      </c>
      <c r="E172" s="142" t="str">
        <f>IF(Anlage_E!K172="","",Anlage_E!K172)</f>
        <v/>
      </c>
      <c r="F172" s="142" t="str">
        <f>IF(Anlage_E!D172="","",Anlage_E!D172)</f>
        <v/>
      </c>
      <c r="G172" s="142" t="str">
        <f>IF(Anlage_E!G172="","",Anlage_E!G172)</f>
        <v/>
      </c>
      <c r="H172" s="374" t="str">
        <f>IF(Anlage_E!H172="","",Anlage_E!H172)</f>
        <v/>
      </c>
      <c r="I172" s="142" t="str">
        <f>IF(Anlage_E!I172="","",Anlage_E!I172)</f>
        <v/>
      </c>
      <c r="J172" s="142" t="str">
        <f>IF(Anlage_E!J172="","",Anlage_E!J172)</f>
        <v/>
      </c>
      <c r="K172" s="142" t="str">
        <f>IF(Anlage_E!L172="","",Anlage_E!L172)</f>
        <v/>
      </c>
      <c r="L172" s="142" t="str">
        <f>IF(Anlage_E!M172="","",Anlage_E!M172)</f>
        <v/>
      </c>
      <c r="M172" s="142" t="str">
        <f>IF(Anlage_E!N172="","",Anlage_E!N172)</f>
        <v/>
      </c>
      <c r="N172" s="142" t="str">
        <f>IF(Anlage_E!O172="","",Anlage_E!O172)</f>
        <v/>
      </c>
      <c r="O172" s="142" t="str">
        <f>IF(Anlage_E!P172="","",Anlage_E!P172)</f>
        <v/>
      </c>
      <c r="P172" s="143" t="str">
        <f t="shared" si="6"/>
        <v/>
      </c>
      <c r="Q172" s="143" t="str">
        <f t="shared" si="7"/>
        <v/>
      </c>
      <c r="R172" s="339"/>
      <c r="S172" s="340"/>
      <c r="T172" s="340"/>
      <c r="U172" s="338"/>
      <c r="V172" s="341"/>
      <c r="W172" s="122"/>
      <c r="X172" s="342"/>
      <c r="Y172" s="343" t="str">
        <f t="shared" si="8"/>
        <v>0</v>
      </c>
      <c r="Z172" s="480"/>
      <c r="AK172" s="138"/>
      <c r="AL172" s="138"/>
      <c r="AM172" s="138"/>
      <c r="AN172" s="138"/>
      <c r="AO172" s="138"/>
      <c r="AP172" s="138"/>
      <c r="AQ172" s="138"/>
      <c r="AR172" s="138"/>
    </row>
    <row r="173" spans="1:44" x14ac:dyDescent="0.3">
      <c r="A173" s="147"/>
      <c r="B173" s="146">
        <v>164</v>
      </c>
      <c r="C173" s="142" t="str">
        <f>IF(Anlage_E!C173="","",Anlage_E!C173)</f>
        <v/>
      </c>
      <c r="D173" s="142" t="str">
        <f>IF(Anlage_E!F173="","",Anlage_E!F173)</f>
        <v/>
      </c>
      <c r="E173" s="142" t="str">
        <f>IF(Anlage_E!K173="","",Anlage_E!K173)</f>
        <v/>
      </c>
      <c r="F173" s="142" t="str">
        <f>IF(Anlage_E!D173="","",Anlage_E!D173)</f>
        <v/>
      </c>
      <c r="G173" s="142" t="str">
        <f>IF(Anlage_E!G173="","",Anlage_E!G173)</f>
        <v/>
      </c>
      <c r="H173" s="374" t="str">
        <f>IF(Anlage_E!H173="","",Anlage_E!H173)</f>
        <v/>
      </c>
      <c r="I173" s="142" t="str">
        <f>IF(Anlage_E!I173="","",Anlage_E!I173)</f>
        <v/>
      </c>
      <c r="J173" s="142" t="str">
        <f>IF(Anlage_E!J173="","",Anlage_E!J173)</f>
        <v/>
      </c>
      <c r="K173" s="142" t="str">
        <f>IF(Anlage_E!L173="","",Anlage_E!L173)</f>
        <v/>
      </c>
      <c r="L173" s="142" t="str">
        <f>IF(Anlage_E!M173="","",Anlage_E!M173)</f>
        <v/>
      </c>
      <c r="M173" s="142" t="str">
        <f>IF(Anlage_E!N173="","",Anlage_E!N173)</f>
        <v/>
      </c>
      <c r="N173" s="142" t="str">
        <f>IF(Anlage_E!O173="","",Anlage_E!O173)</f>
        <v/>
      </c>
      <c r="O173" s="142" t="str">
        <f>IF(Anlage_E!P173="","",Anlage_E!P173)</f>
        <v/>
      </c>
      <c r="P173" s="143" t="str">
        <f t="shared" si="6"/>
        <v/>
      </c>
      <c r="Q173" s="143" t="str">
        <f t="shared" si="7"/>
        <v/>
      </c>
      <c r="R173" s="339"/>
      <c r="S173" s="340"/>
      <c r="T173" s="340"/>
      <c r="U173" s="338"/>
      <c r="V173" s="341"/>
      <c r="W173" s="122"/>
      <c r="X173" s="342"/>
      <c r="Y173" s="343" t="str">
        <f t="shared" si="8"/>
        <v>0</v>
      </c>
      <c r="Z173" s="480"/>
      <c r="AK173" s="138"/>
      <c r="AL173" s="138"/>
      <c r="AM173" s="138"/>
      <c r="AN173" s="138"/>
      <c r="AO173" s="138"/>
      <c r="AP173" s="138"/>
      <c r="AQ173" s="138"/>
      <c r="AR173" s="138"/>
    </row>
    <row r="174" spans="1:44" x14ac:dyDescent="0.3">
      <c r="A174" s="147"/>
      <c r="B174" s="146">
        <v>165</v>
      </c>
      <c r="C174" s="142" t="str">
        <f>IF(Anlage_E!C174="","",Anlage_E!C174)</f>
        <v/>
      </c>
      <c r="D174" s="142" t="str">
        <f>IF(Anlage_E!F174="","",Anlage_E!F174)</f>
        <v/>
      </c>
      <c r="E174" s="142" t="str">
        <f>IF(Anlage_E!K174="","",Anlage_E!K174)</f>
        <v/>
      </c>
      <c r="F174" s="142" t="str">
        <f>IF(Anlage_E!D174="","",Anlage_E!D174)</f>
        <v/>
      </c>
      <c r="G174" s="142" t="str">
        <f>IF(Anlage_E!G174="","",Anlage_E!G174)</f>
        <v/>
      </c>
      <c r="H174" s="374" t="str">
        <f>IF(Anlage_E!H174="","",Anlage_E!H174)</f>
        <v/>
      </c>
      <c r="I174" s="142" t="str">
        <f>IF(Anlage_E!I174="","",Anlage_E!I174)</f>
        <v/>
      </c>
      <c r="J174" s="142" t="str">
        <f>IF(Anlage_E!J174="","",Anlage_E!J174)</f>
        <v/>
      </c>
      <c r="K174" s="142" t="str">
        <f>IF(Anlage_E!L174="","",Anlage_E!L174)</f>
        <v/>
      </c>
      <c r="L174" s="142" t="str">
        <f>IF(Anlage_E!M174="","",Anlage_E!M174)</f>
        <v/>
      </c>
      <c r="M174" s="142" t="str">
        <f>IF(Anlage_E!N174="","",Anlage_E!N174)</f>
        <v/>
      </c>
      <c r="N174" s="142" t="str">
        <f>IF(Anlage_E!O174="","",Anlage_E!O174)</f>
        <v/>
      </c>
      <c r="O174" s="142" t="str">
        <f>IF(Anlage_E!P174="","",Anlage_E!P174)</f>
        <v/>
      </c>
      <c r="P174" s="143" t="str">
        <f t="shared" si="6"/>
        <v/>
      </c>
      <c r="Q174" s="143" t="str">
        <f t="shared" si="7"/>
        <v/>
      </c>
      <c r="R174" s="339"/>
      <c r="S174" s="340"/>
      <c r="T174" s="340"/>
      <c r="U174" s="338"/>
      <c r="V174" s="341"/>
      <c r="W174" s="122"/>
      <c r="X174" s="342"/>
      <c r="Y174" s="343" t="str">
        <f t="shared" si="8"/>
        <v>0</v>
      </c>
      <c r="Z174" s="480"/>
      <c r="AK174" s="138"/>
      <c r="AL174" s="138"/>
      <c r="AM174" s="138"/>
      <c r="AN174" s="138"/>
      <c r="AO174" s="138"/>
      <c r="AP174" s="138"/>
      <c r="AQ174" s="138"/>
      <c r="AR174" s="138"/>
    </row>
    <row r="175" spans="1:44" x14ac:dyDescent="0.3">
      <c r="A175" s="147"/>
      <c r="B175" s="141">
        <v>166</v>
      </c>
      <c r="C175" s="142" t="str">
        <f>IF(Anlage_E!C175="","",Anlage_E!C175)</f>
        <v/>
      </c>
      <c r="D175" s="142" t="str">
        <f>IF(Anlage_E!F175="","",Anlage_E!F175)</f>
        <v/>
      </c>
      <c r="E175" s="142" t="str">
        <f>IF(Anlage_E!K175="","",Anlage_E!K175)</f>
        <v/>
      </c>
      <c r="F175" s="142" t="str">
        <f>IF(Anlage_E!D175="","",Anlage_E!D175)</f>
        <v/>
      </c>
      <c r="G175" s="142" t="str">
        <f>IF(Anlage_E!G175="","",Anlage_E!G175)</f>
        <v/>
      </c>
      <c r="H175" s="374" t="str">
        <f>IF(Anlage_E!H175="","",Anlage_E!H175)</f>
        <v/>
      </c>
      <c r="I175" s="142" t="str">
        <f>IF(Anlage_E!I175="","",Anlage_E!I175)</f>
        <v/>
      </c>
      <c r="J175" s="142" t="str">
        <f>IF(Anlage_E!J175="","",Anlage_E!J175)</f>
        <v/>
      </c>
      <c r="K175" s="142" t="str">
        <f>IF(Anlage_E!L175="","",Anlage_E!L175)</f>
        <v/>
      </c>
      <c r="L175" s="142" t="str">
        <f>IF(Anlage_E!M175="","",Anlage_E!M175)</f>
        <v/>
      </c>
      <c r="M175" s="142" t="str">
        <f>IF(Anlage_E!N175="","",Anlage_E!N175)</f>
        <v/>
      </c>
      <c r="N175" s="142" t="str">
        <f>IF(Anlage_E!O175="","",Anlage_E!O175)</f>
        <v/>
      </c>
      <c r="O175" s="142" t="str">
        <f>IF(Anlage_E!P175="","",Anlage_E!P175)</f>
        <v/>
      </c>
      <c r="P175" s="143" t="str">
        <f t="shared" si="6"/>
        <v/>
      </c>
      <c r="Q175" s="143" t="str">
        <f t="shared" si="7"/>
        <v/>
      </c>
      <c r="R175" s="339"/>
      <c r="S175" s="340"/>
      <c r="T175" s="340"/>
      <c r="U175" s="338"/>
      <c r="V175" s="341"/>
      <c r="W175" s="122"/>
      <c r="X175" s="342"/>
      <c r="Y175" s="343" t="str">
        <f t="shared" si="8"/>
        <v>0</v>
      </c>
      <c r="Z175" s="480"/>
      <c r="AK175" s="138"/>
      <c r="AL175" s="138"/>
      <c r="AM175" s="138"/>
      <c r="AN175" s="138"/>
      <c r="AO175" s="138"/>
      <c r="AP175" s="138"/>
      <c r="AQ175" s="138"/>
      <c r="AR175" s="138"/>
    </row>
    <row r="176" spans="1:44" x14ac:dyDescent="0.3">
      <c r="A176" s="147"/>
      <c r="B176" s="146">
        <v>167</v>
      </c>
      <c r="C176" s="142" t="str">
        <f>IF(Anlage_E!C176="","",Anlage_E!C176)</f>
        <v/>
      </c>
      <c r="D176" s="142" t="str">
        <f>IF(Anlage_E!F176="","",Anlage_E!F176)</f>
        <v/>
      </c>
      <c r="E176" s="142" t="str">
        <f>IF(Anlage_E!K176="","",Anlage_E!K176)</f>
        <v/>
      </c>
      <c r="F176" s="142" t="str">
        <f>IF(Anlage_E!D176="","",Anlage_E!D176)</f>
        <v/>
      </c>
      <c r="G176" s="142" t="str">
        <f>IF(Anlage_E!G176="","",Anlage_E!G176)</f>
        <v/>
      </c>
      <c r="H176" s="374" t="str">
        <f>IF(Anlage_E!H176="","",Anlage_E!H176)</f>
        <v/>
      </c>
      <c r="I176" s="142" t="str">
        <f>IF(Anlage_E!I176="","",Anlage_E!I176)</f>
        <v/>
      </c>
      <c r="J176" s="142" t="str">
        <f>IF(Anlage_E!J176="","",Anlage_E!J176)</f>
        <v/>
      </c>
      <c r="K176" s="142" t="str">
        <f>IF(Anlage_E!L176="","",Anlage_E!L176)</f>
        <v/>
      </c>
      <c r="L176" s="142" t="str">
        <f>IF(Anlage_E!M176="","",Anlage_E!M176)</f>
        <v/>
      </c>
      <c r="M176" s="142" t="str">
        <f>IF(Anlage_E!N176="","",Anlage_E!N176)</f>
        <v/>
      </c>
      <c r="N176" s="142" t="str">
        <f>IF(Anlage_E!O176="","",Anlage_E!O176)</f>
        <v/>
      </c>
      <c r="O176" s="142" t="str">
        <f>IF(Anlage_E!P176="","",Anlage_E!P176)</f>
        <v/>
      </c>
      <c r="P176" s="143" t="str">
        <f t="shared" si="6"/>
        <v/>
      </c>
      <c r="Q176" s="143" t="str">
        <f t="shared" si="7"/>
        <v/>
      </c>
      <c r="R176" s="339"/>
      <c r="S176" s="340"/>
      <c r="T176" s="340"/>
      <c r="U176" s="338"/>
      <c r="V176" s="341"/>
      <c r="W176" s="122"/>
      <c r="X176" s="342"/>
      <c r="Y176" s="343" t="str">
        <f t="shared" si="8"/>
        <v>0</v>
      </c>
      <c r="Z176" s="480"/>
      <c r="AK176" s="138"/>
      <c r="AL176" s="138"/>
      <c r="AM176" s="138"/>
      <c r="AN176" s="138"/>
      <c r="AO176" s="138"/>
      <c r="AP176" s="138"/>
      <c r="AQ176" s="138"/>
      <c r="AR176" s="138"/>
    </row>
    <row r="177" spans="1:44" x14ac:dyDescent="0.3">
      <c r="A177" s="147"/>
      <c r="B177" s="146">
        <v>168</v>
      </c>
      <c r="C177" s="142" t="str">
        <f>IF(Anlage_E!C177="","",Anlage_E!C177)</f>
        <v/>
      </c>
      <c r="D177" s="142" t="str">
        <f>IF(Anlage_E!F177="","",Anlage_E!F177)</f>
        <v/>
      </c>
      <c r="E177" s="142" t="str">
        <f>IF(Anlage_E!K177="","",Anlage_E!K177)</f>
        <v/>
      </c>
      <c r="F177" s="142" t="str">
        <f>IF(Anlage_E!D177="","",Anlage_E!D177)</f>
        <v/>
      </c>
      <c r="G177" s="142" t="str">
        <f>IF(Anlage_E!G177="","",Anlage_E!G177)</f>
        <v/>
      </c>
      <c r="H177" s="374" t="str">
        <f>IF(Anlage_E!H177="","",Anlage_E!H177)</f>
        <v/>
      </c>
      <c r="I177" s="142" t="str">
        <f>IF(Anlage_E!I177="","",Anlage_E!I177)</f>
        <v/>
      </c>
      <c r="J177" s="142" t="str">
        <f>IF(Anlage_E!J177="","",Anlage_E!J177)</f>
        <v/>
      </c>
      <c r="K177" s="142" t="str">
        <f>IF(Anlage_E!L177="","",Anlage_E!L177)</f>
        <v/>
      </c>
      <c r="L177" s="142" t="str">
        <f>IF(Anlage_E!M177="","",Anlage_E!M177)</f>
        <v/>
      </c>
      <c r="M177" s="142" t="str">
        <f>IF(Anlage_E!N177="","",Anlage_E!N177)</f>
        <v/>
      </c>
      <c r="N177" s="142" t="str">
        <f>IF(Anlage_E!O177="","",Anlage_E!O177)</f>
        <v/>
      </c>
      <c r="O177" s="142" t="str">
        <f>IF(Anlage_E!P177="","",Anlage_E!P177)</f>
        <v/>
      </c>
      <c r="P177" s="143" t="str">
        <f t="shared" si="6"/>
        <v/>
      </c>
      <c r="Q177" s="143" t="str">
        <f t="shared" si="7"/>
        <v/>
      </c>
      <c r="R177" s="339"/>
      <c r="S177" s="340"/>
      <c r="T177" s="340"/>
      <c r="U177" s="338"/>
      <c r="V177" s="341"/>
      <c r="W177" s="122"/>
      <c r="X177" s="342"/>
      <c r="Y177" s="343" t="str">
        <f t="shared" si="8"/>
        <v>0</v>
      </c>
      <c r="Z177" s="480"/>
      <c r="AK177" s="138"/>
      <c r="AL177" s="138"/>
      <c r="AM177" s="138"/>
      <c r="AN177" s="138"/>
      <c r="AO177" s="138"/>
      <c r="AP177" s="138"/>
      <c r="AQ177" s="138"/>
      <c r="AR177" s="138"/>
    </row>
    <row r="178" spans="1:44" x14ac:dyDescent="0.3">
      <c r="A178" s="147"/>
      <c r="B178" s="141">
        <v>169</v>
      </c>
      <c r="C178" s="142" t="str">
        <f>IF(Anlage_E!C178="","",Anlage_E!C178)</f>
        <v/>
      </c>
      <c r="D178" s="142" t="str">
        <f>IF(Anlage_E!F178="","",Anlage_E!F178)</f>
        <v/>
      </c>
      <c r="E178" s="142" t="str">
        <f>IF(Anlage_E!K178="","",Anlage_E!K178)</f>
        <v/>
      </c>
      <c r="F178" s="142" t="str">
        <f>IF(Anlage_E!D178="","",Anlage_E!D178)</f>
        <v/>
      </c>
      <c r="G178" s="142" t="str">
        <f>IF(Anlage_E!G178="","",Anlage_E!G178)</f>
        <v/>
      </c>
      <c r="H178" s="374" t="str">
        <f>IF(Anlage_E!H178="","",Anlage_E!H178)</f>
        <v/>
      </c>
      <c r="I178" s="142" t="str">
        <f>IF(Anlage_E!I178="","",Anlage_E!I178)</f>
        <v/>
      </c>
      <c r="J178" s="142" t="str">
        <f>IF(Anlage_E!J178="","",Anlage_E!J178)</f>
        <v/>
      </c>
      <c r="K178" s="142" t="str">
        <f>IF(Anlage_E!L178="","",Anlage_E!L178)</f>
        <v/>
      </c>
      <c r="L178" s="142" t="str">
        <f>IF(Anlage_E!M178="","",Anlage_E!M178)</f>
        <v/>
      </c>
      <c r="M178" s="142" t="str">
        <f>IF(Anlage_E!N178="","",Anlage_E!N178)</f>
        <v/>
      </c>
      <c r="N178" s="142" t="str">
        <f>IF(Anlage_E!O178="","",Anlage_E!O178)</f>
        <v/>
      </c>
      <c r="O178" s="142" t="str">
        <f>IF(Anlage_E!P178="","",Anlage_E!P178)</f>
        <v/>
      </c>
      <c r="P178" s="143" t="str">
        <f t="shared" si="6"/>
        <v/>
      </c>
      <c r="Q178" s="143" t="str">
        <f t="shared" si="7"/>
        <v/>
      </c>
      <c r="R178" s="339"/>
      <c r="S178" s="340"/>
      <c r="T178" s="340"/>
      <c r="U178" s="338"/>
      <c r="V178" s="341"/>
      <c r="W178" s="122"/>
      <c r="X178" s="342"/>
      <c r="Y178" s="343" t="str">
        <f t="shared" si="8"/>
        <v>0</v>
      </c>
      <c r="Z178" s="480"/>
      <c r="AK178" s="138"/>
      <c r="AL178" s="138"/>
      <c r="AM178" s="138"/>
      <c r="AN178" s="138"/>
      <c r="AO178" s="138"/>
      <c r="AP178" s="138"/>
      <c r="AQ178" s="138"/>
      <c r="AR178" s="138"/>
    </row>
    <row r="179" spans="1:44" x14ac:dyDescent="0.3">
      <c r="A179" s="147"/>
      <c r="B179" s="146">
        <v>170</v>
      </c>
      <c r="C179" s="142" t="str">
        <f>IF(Anlage_E!C179="","",Anlage_E!C179)</f>
        <v/>
      </c>
      <c r="D179" s="142" t="str">
        <f>IF(Anlage_E!F179="","",Anlage_E!F179)</f>
        <v/>
      </c>
      <c r="E179" s="142" t="str">
        <f>IF(Anlage_E!K179="","",Anlage_E!K179)</f>
        <v/>
      </c>
      <c r="F179" s="142" t="str">
        <f>IF(Anlage_E!D179="","",Anlage_E!D179)</f>
        <v/>
      </c>
      <c r="G179" s="142" t="str">
        <f>IF(Anlage_E!G179="","",Anlage_E!G179)</f>
        <v/>
      </c>
      <c r="H179" s="374" t="str">
        <f>IF(Anlage_E!H179="","",Anlage_E!H179)</f>
        <v/>
      </c>
      <c r="I179" s="142" t="str">
        <f>IF(Anlage_E!I179="","",Anlage_E!I179)</f>
        <v/>
      </c>
      <c r="J179" s="142" t="str">
        <f>IF(Anlage_E!J179="","",Anlage_E!J179)</f>
        <v/>
      </c>
      <c r="K179" s="142" t="str">
        <f>IF(Anlage_E!L179="","",Anlage_E!L179)</f>
        <v/>
      </c>
      <c r="L179" s="142" t="str">
        <f>IF(Anlage_E!M179="","",Anlage_E!M179)</f>
        <v/>
      </c>
      <c r="M179" s="142" t="str">
        <f>IF(Anlage_E!N179="","",Anlage_E!N179)</f>
        <v/>
      </c>
      <c r="N179" s="142" t="str">
        <f>IF(Anlage_E!O179="","",Anlage_E!O179)</f>
        <v/>
      </c>
      <c r="O179" s="142" t="str">
        <f>IF(Anlage_E!P179="","",Anlage_E!P179)</f>
        <v/>
      </c>
      <c r="P179" s="143" t="str">
        <f t="shared" si="6"/>
        <v/>
      </c>
      <c r="Q179" s="143" t="str">
        <f t="shared" si="7"/>
        <v/>
      </c>
      <c r="R179" s="339"/>
      <c r="S179" s="340"/>
      <c r="T179" s="340"/>
      <c r="U179" s="338"/>
      <c r="V179" s="341"/>
      <c r="W179" s="122"/>
      <c r="X179" s="342"/>
      <c r="Y179" s="343" t="str">
        <f t="shared" si="8"/>
        <v>0</v>
      </c>
      <c r="Z179" s="480"/>
      <c r="AK179" s="138"/>
      <c r="AL179" s="138"/>
      <c r="AM179" s="138"/>
      <c r="AN179" s="138"/>
      <c r="AO179" s="138"/>
      <c r="AP179" s="138"/>
      <c r="AQ179" s="138"/>
      <c r="AR179" s="138"/>
    </row>
    <row r="180" spans="1:44" x14ac:dyDescent="0.3">
      <c r="A180" s="147"/>
      <c r="B180" s="146">
        <v>171</v>
      </c>
      <c r="C180" s="142" t="str">
        <f>IF(Anlage_E!C180="","",Anlage_E!C180)</f>
        <v/>
      </c>
      <c r="D180" s="142" t="str">
        <f>IF(Anlage_E!F180="","",Anlage_E!F180)</f>
        <v/>
      </c>
      <c r="E180" s="142" t="str">
        <f>IF(Anlage_E!K180="","",Anlage_E!K180)</f>
        <v/>
      </c>
      <c r="F180" s="142" t="str">
        <f>IF(Anlage_E!D180="","",Anlage_E!D180)</f>
        <v/>
      </c>
      <c r="G180" s="142" t="str">
        <f>IF(Anlage_E!G180="","",Anlage_E!G180)</f>
        <v/>
      </c>
      <c r="H180" s="374" t="str">
        <f>IF(Anlage_E!H180="","",Anlage_E!H180)</f>
        <v/>
      </c>
      <c r="I180" s="142" t="str">
        <f>IF(Anlage_E!I180="","",Anlage_E!I180)</f>
        <v/>
      </c>
      <c r="J180" s="142" t="str">
        <f>IF(Anlage_E!J180="","",Anlage_E!J180)</f>
        <v/>
      </c>
      <c r="K180" s="142" t="str">
        <f>IF(Anlage_E!L180="","",Anlage_E!L180)</f>
        <v/>
      </c>
      <c r="L180" s="142" t="str">
        <f>IF(Anlage_E!M180="","",Anlage_E!M180)</f>
        <v/>
      </c>
      <c r="M180" s="142" t="str">
        <f>IF(Anlage_E!N180="","",Anlage_E!N180)</f>
        <v/>
      </c>
      <c r="N180" s="142" t="str">
        <f>IF(Anlage_E!O180="","",Anlage_E!O180)</f>
        <v/>
      </c>
      <c r="O180" s="142" t="str">
        <f>IF(Anlage_E!P180="","",Anlage_E!P180)</f>
        <v/>
      </c>
      <c r="P180" s="143" t="str">
        <f t="shared" si="6"/>
        <v/>
      </c>
      <c r="Q180" s="143" t="str">
        <f t="shared" si="7"/>
        <v/>
      </c>
      <c r="R180" s="339"/>
      <c r="S180" s="340"/>
      <c r="T180" s="340"/>
      <c r="U180" s="338"/>
      <c r="V180" s="341"/>
      <c r="W180" s="122"/>
      <c r="X180" s="342"/>
      <c r="Y180" s="343" t="str">
        <f t="shared" si="8"/>
        <v>0</v>
      </c>
      <c r="Z180" s="480"/>
      <c r="AK180" s="138"/>
      <c r="AL180" s="138"/>
      <c r="AM180" s="138"/>
      <c r="AN180" s="138"/>
      <c r="AO180" s="138"/>
      <c r="AP180" s="138"/>
      <c r="AQ180" s="138"/>
      <c r="AR180" s="138"/>
    </row>
    <row r="181" spans="1:44" x14ac:dyDescent="0.3">
      <c r="A181" s="147"/>
      <c r="B181" s="141">
        <v>172</v>
      </c>
      <c r="C181" s="142" t="str">
        <f>IF(Anlage_E!C181="","",Anlage_E!C181)</f>
        <v/>
      </c>
      <c r="D181" s="142" t="str">
        <f>IF(Anlage_E!F181="","",Anlage_E!F181)</f>
        <v/>
      </c>
      <c r="E181" s="142" t="str">
        <f>IF(Anlage_E!K181="","",Anlage_E!K181)</f>
        <v/>
      </c>
      <c r="F181" s="142" t="str">
        <f>IF(Anlage_E!D181="","",Anlage_E!D181)</f>
        <v/>
      </c>
      <c r="G181" s="142" t="str">
        <f>IF(Anlage_E!G181="","",Anlage_E!G181)</f>
        <v/>
      </c>
      <c r="H181" s="374" t="str">
        <f>IF(Anlage_E!H181="","",Anlage_E!H181)</f>
        <v/>
      </c>
      <c r="I181" s="142" t="str">
        <f>IF(Anlage_E!I181="","",Anlage_E!I181)</f>
        <v/>
      </c>
      <c r="J181" s="142" t="str">
        <f>IF(Anlage_E!J181="","",Anlage_E!J181)</f>
        <v/>
      </c>
      <c r="K181" s="142" t="str">
        <f>IF(Anlage_E!L181="","",Anlage_E!L181)</f>
        <v/>
      </c>
      <c r="L181" s="142" t="str">
        <f>IF(Anlage_E!M181="","",Anlage_E!M181)</f>
        <v/>
      </c>
      <c r="M181" s="142" t="str">
        <f>IF(Anlage_E!N181="","",Anlage_E!N181)</f>
        <v/>
      </c>
      <c r="N181" s="142" t="str">
        <f>IF(Anlage_E!O181="","",Anlage_E!O181)</f>
        <v/>
      </c>
      <c r="O181" s="142" t="str">
        <f>IF(Anlage_E!P181="","",Anlage_E!P181)</f>
        <v/>
      </c>
      <c r="P181" s="143" t="str">
        <f t="shared" si="6"/>
        <v/>
      </c>
      <c r="Q181" s="143" t="str">
        <f t="shared" si="7"/>
        <v/>
      </c>
      <c r="R181" s="339"/>
      <c r="S181" s="340"/>
      <c r="T181" s="340"/>
      <c r="U181" s="338"/>
      <c r="V181" s="341"/>
      <c r="W181" s="122"/>
      <c r="X181" s="342"/>
      <c r="Y181" s="343" t="str">
        <f t="shared" si="8"/>
        <v>0</v>
      </c>
      <c r="Z181" s="480"/>
      <c r="AK181" s="138"/>
      <c r="AL181" s="138"/>
      <c r="AM181" s="138"/>
      <c r="AN181" s="138"/>
      <c r="AO181" s="138"/>
      <c r="AP181" s="138"/>
      <c r="AQ181" s="138"/>
      <c r="AR181" s="138"/>
    </row>
    <row r="182" spans="1:44" x14ac:dyDescent="0.3">
      <c r="A182" s="147"/>
      <c r="B182" s="146">
        <v>173</v>
      </c>
      <c r="C182" s="142" t="str">
        <f>IF(Anlage_E!C182="","",Anlage_E!C182)</f>
        <v/>
      </c>
      <c r="D182" s="142" t="str">
        <f>IF(Anlage_E!F182="","",Anlage_E!F182)</f>
        <v/>
      </c>
      <c r="E182" s="142" t="str">
        <f>IF(Anlage_E!K182="","",Anlage_E!K182)</f>
        <v/>
      </c>
      <c r="F182" s="142" t="str">
        <f>IF(Anlage_E!D182="","",Anlage_E!D182)</f>
        <v/>
      </c>
      <c r="G182" s="142" t="str">
        <f>IF(Anlage_E!G182="","",Anlage_E!G182)</f>
        <v/>
      </c>
      <c r="H182" s="374" t="str">
        <f>IF(Anlage_E!H182="","",Anlage_E!H182)</f>
        <v/>
      </c>
      <c r="I182" s="142" t="str">
        <f>IF(Anlage_E!I182="","",Anlage_E!I182)</f>
        <v/>
      </c>
      <c r="J182" s="142" t="str">
        <f>IF(Anlage_E!J182="","",Anlage_E!J182)</f>
        <v/>
      </c>
      <c r="K182" s="142" t="str">
        <f>IF(Anlage_E!L182="","",Anlage_E!L182)</f>
        <v/>
      </c>
      <c r="L182" s="142" t="str">
        <f>IF(Anlage_E!M182="","",Anlage_E!M182)</f>
        <v/>
      </c>
      <c r="M182" s="142" t="str">
        <f>IF(Anlage_E!N182="","",Anlage_E!N182)</f>
        <v/>
      </c>
      <c r="N182" s="142" t="str">
        <f>IF(Anlage_E!O182="","",Anlage_E!O182)</f>
        <v/>
      </c>
      <c r="O182" s="142" t="str">
        <f>IF(Anlage_E!P182="","",Anlage_E!P182)</f>
        <v/>
      </c>
      <c r="P182" s="143" t="str">
        <f t="shared" si="6"/>
        <v/>
      </c>
      <c r="Q182" s="143" t="str">
        <f t="shared" si="7"/>
        <v/>
      </c>
      <c r="R182" s="339"/>
      <c r="S182" s="340"/>
      <c r="T182" s="340"/>
      <c r="U182" s="338"/>
      <c r="V182" s="341"/>
      <c r="W182" s="122"/>
      <c r="X182" s="342"/>
      <c r="Y182" s="343" t="str">
        <f t="shared" si="8"/>
        <v>0</v>
      </c>
      <c r="Z182" s="480"/>
      <c r="AK182" s="138"/>
      <c r="AL182" s="138"/>
      <c r="AM182" s="138"/>
      <c r="AN182" s="138"/>
      <c r="AO182" s="138"/>
      <c r="AP182" s="138"/>
      <c r="AQ182" s="138"/>
      <c r="AR182" s="138"/>
    </row>
    <row r="183" spans="1:44" x14ac:dyDescent="0.3">
      <c r="A183" s="147"/>
      <c r="B183" s="146">
        <v>174</v>
      </c>
      <c r="C183" s="142" t="str">
        <f>IF(Anlage_E!C183="","",Anlage_E!C183)</f>
        <v/>
      </c>
      <c r="D183" s="142" t="str">
        <f>IF(Anlage_E!F183="","",Anlage_E!F183)</f>
        <v/>
      </c>
      <c r="E183" s="142" t="str">
        <f>IF(Anlage_E!K183="","",Anlage_E!K183)</f>
        <v/>
      </c>
      <c r="F183" s="142" t="str">
        <f>IF(Anlage_E!D183="","",Anlage_E!D183)</f>
        <v/>
      </c>
      <c r="G183" s="142" t="str">
        <f>IF(Anlage_E!G183="","",Anlage_E!G183)</f>
        <v/>
      </c>
      <c r="H183" s="374" t="str">
        <f>IF(Anlage_E!H183="","",Anlage_E!H183)</f>
        <v/>
      </c>
      <c r="I183" s="142" t="str">
        <f>IF(Anlage_E!I183="","",Anlage_E!I183)</f>
        <v/>
      </c>
      <c r="J183" s="142" t="str">
        <f>IF(Anlage_E!J183="","",Anlage_E!J183)</f>
        <v/>
      </c>
      <c r="K183" s="142" t="str">
        <f>IF(Anlage_E!L183="","",Anlage_E!L183)</f>
        <v/>
      </c>
      <c r="L183" s="142" t="str">
        <f>IF(Anlage_E!M183="","",Anlage_E!M183)</f>
        <v/>
      </c>
      <c r="M183" s="142" t="str">
        <f>IF(Anlage_E!N183="","",Anlage_E!N183)</f>
        <v/>
      </c>
      <c r="N183" s="142" t="str">
        <f>IF(Anlage_E!O183="","",Anlage_E!O183)</f>
        <v/>
      </c>
      <c r="O183" s="142" t="str">
        <f>IF(Anlage_E!P183="","",Anlage_E!P183)</f>
        <v/>
      </c>
      <c r="P183" s="143" t="str">
        <f t="shared" si="6"/>
        <v/>
      </c>
      <c r="Q183" s="143" t="str">
        <f t="shared" si="7"/>
        <v/>
      </c>
      <c r="R183" s="339"/>
      <c r="S183" s="340"/>
      <c r="T183" s="340"/>
      <c r="U183" s="338"/>
      <c r="V183" s="341"/>
      <c r="W183" s="122"/>
      <c r="X183" s="342"/>
      <c r="Y183" s="343" t="str">
        <f t="shared" si="8"/>
        <v>0</v>
      </c>
      <c r="Z183" s="480"/>
      <c r="AK183" s="138"/>
      <c r="AL183" s="138"/>
      <c r="AM183" s="138"/>
      <c r="AN183" s="138"/>
      <c r="AO183" s="138"/>
      <c r="AP183" s="138"/>
      <c r="AQ183" s="138"/>
      <c r="AR183" s="138"/>
    </row>
    <row r="184" spans="1:44" x14ac:dyDescent="0.3">
      <c r="A184" s="147"/>
      <c r="B184" s="141">
        <v>175</v>
      </c>
      <c r="C184" s="142" t="str">
        <f>IF(Anlage_E!C184="","",Anlage_E!C184)</f>
        <v/>
      </c>
      <c r="D184" s="142" t="str">
        <f>IF(Anlage_E!F184="","",Anlage_E!F184)</f>
        <v/>
      </c>
      <c r="E184" s="142" t="str">
        <f>IF(Anlage_E!K184="","",Anlage_E!K184)</f>
        <v/>
      </c>
      <c r="F184" s="142" t="str">
        <f>IF(Anlage_E!D184="","",Anlage_E!D184)</f>
        <v/>
      </c>
      <c r="G184" s="142" t="str">
        <f>IF(Anlage_E!G184="","",Anlage_E!G184)</f>
        <v/>
      </c>
      <c r="H184" s="374" t="str">
        <f>IF(Anlage_E!H184="","",Anlage_E!H184)</f>
        <v/>
      </c>
      <c r="I184" s="142" t="str">
        <f>IF(Anlage_E!I184="","",Anlage_E!I184)</f>
        <v/>
      </c>
      <c r="J184" s="142" t="str">
        <f>IF(Anlage_E!J184="","",Anlage_E!J184)</f>
        <v/>
      </c>
      <c r="K184" s="142" t="str">
        <f>IF(Anlage_E!L184="","",Anlage_E!L184)</f>
        <v/>
      </c>
      <c r="L184" s="142" t="str">
        <f>IF(Anlage_E!M184="","",Anlage_E!M184)</f>
        <v/>
      </c>
      <c r="M184" s="142" t="str">
        <f>IF(Anlage_E!N184="","",Anlage_E!N184)</f>
        <v/>
      </c>
      <c r="N184" s="142" t="str">
        <f>IF(Anlage_E!O184="","",Anlage_E!O184)</f>
        <v/>
      </c>
      <c r="O184" s="142" t="str">
        <f>IF(Anlage_E!P184="","",Anlage_E!P184)</f>
        <v/>
      </c>
      <c r="P184" s="143" t="str">
        <f t="shared" si="6"/>
        <v/>
      </c>
      <c r="Q184" s="143" t="str">
        <f t="shared" si="7"/>
        <v/>
      </c>
      <c r="R184" s="339"/>
      <c r="S184" s="340"/>
      <c r="T184" s="340"/>
      <c r="U184" s="338"/>
      <c r="V184" s="341"/>
      <c r="W184" s="122"/>
      <c r="X184" s="342"/>
      <c r="Y184" s="343" t="str">
        <f t="shared" si="8"/>
        <v>0</v>
      </c>
      <c r="Z184" s="480"/>
      <c r="AK184" s="138"/>
      <c r="AL184" s="138"/>
      <c r="AM184" s="138"/>
      <c r="AN184" s="138"/>
      <c r="AO184" s="138"/>
      <c r="AP184" s="138"/>
      <c r="AQ184" s="138"/>
      <c r="AR184" s="138"/>
    </row>
    <row r="185" spans="1:44" x14ac:dyDescent="0.3">
      <c r="A185" s="147"/>
      <c r="B185" s="146">
        <v>176</v>
      </c>
      <c r="C185" s="142" t="str">
        <f>IF(Anlage_E!C185="","",Anlage_E!C185)</f>
        <v/>
      </c>
      <c r="D185" s="142" t="str">
        <f>IF(Anlage_E!F185="","",Anlage_E!F185)</f>
        <v/>
      </c>
      <c r="E185" s="142" t="str">
        <f>IF(Anlage_E!K185="","",Anlage_E!K185)</f>
        <v/>
      </c>
      <c r="F185" s="142" t="str">
        <f>IF(Anlage_E!D185="","",Anlage_E!D185)</f>
        <v/>
      </c>
      <c r="G185" s="142" t="str">
        <f>IF(Anlage_E!G185="","",Anlage_E!G185)</f>
        <v/>
      </c>
      <c r="H185" s="374" t="str">
        <f>IF(Anlage_E!H185="","",Anlage_E!H185)</f>
        <v/>
      </c>
      <c r="I185" s="142" t="str">
        <f>IF(Anlage_E!I185="","",Anlage_E!I185)</f>
        <v/>
      </c>
      <c r="J185" s="142" t="str">
        <f>IF(Anlage_E!J185="","",Anlage_E!J185)</f>
        <v/>
      </c>
      <c r="K185" s="142" t="str">
        <f>IF(Anlage_E!L185="","",Anlage_E!L185)</f>
        <v/>
      </c>
      <c r="L185" s="142" t="str">
        <f>IF(Anlage_E!M185="","",Anlage_E!M185)</f>
        <v/>
      </c>
      <c r="M185" s="142" t="str">
        <f>IF(Anlage_E!N185="","",Anlage_E!N185)</f>
        <v/>
      </c>
      <c r="N185" s="142" t="str">
        <f>IF(Anlage_E!O185="","",Anlage_E!O185)</f>
        <v/>
      </c>
      <c r="O185" s="142" t="str">
        <f>IF(Anlage_E!P185="","",Anlage_E!P185)</f>
        <v/>
      </c>
      <c r="P185" s="143" t="str">
        <f t="shared" si="6"/>
        <v/>
      </c>
      <c r="Q185" s="143" t="str">
        <f t="shared" si="7"/>
        <v/>
      </c>
      <c r="R185" s="339"/>
      <c r="S185" s="340"/>
      <c r="T185" s="340"/>
      <c r="U185" s="338"/>
      <c r="V185" s="341"/>
      <c r="W185" s="122"/>
      <c r="X185" s="342"/>
      <c r="Y185" s="343" t="str">
        <f t="shared" si="8"/>
        <v>0</v>
      </c>
      <c r="Z185" s="480"/>
      <c r="AK185" s="138"/>
      <c r="AL185" s="138"/>
      <c r="AM185" s="138"/>
      <c r="AN185" s="138"/>
      <c r="AO185" s="138"/>
      <c r="AP185" s="138"/>
      <c r="AQ185" s="138"/>
      <c r="AR185" s="138"/>
    </row>
    <row r="186" spans="1:44" x14ac:dyDescent="0.3">
      <c r="A186" s="147"/>
      <c r="B186" s="146">
        <v>177</v>
      </c>
      <c r="C186" s="142" t="str">
        <f>IF(Anlage_E!C186="","",Anlage_E!C186)</f>
        <v/>
      </c>
      <c r="D186" s="142" t="str">
        <f>IF(Anlage_E!F186="","",Anlage_E!F186)</f>
        <v/>
      </c>
      <c r="E186" s="142" t="str">
        <f>IF(Anlage_E!K186="","",Anlage_E!K186)</f>
        <v/>
      </c>
      <c r="F186" s="142" t="str">
        <f>IF(Anlage_E!D186="","",Anlage_E!D186)</f>
        <v/>
      </c>
      <c r="G186" s="142" t="str">
        <f>IF(Anlage_E!G186="","",Anlage_E!G186)</f>
        <v/>
      </c>
      <c r="H186" s="374" t="str">
        <f>IF(Anlage_E!H186="","",Anlage_E!H186)</f>
        <v/>
      </c>
      <c r="I186" s="142" t="str">
        <f>IF(Anlage_E!I186="","",Anlage_E!I186)</f>
        <v/>
      </c>
      <c r="J186" s="142" t="str">
        <f>IF(Anlage_E!J186="","",Anlage_E!J186)</f>
        <v/>
      </c>
      <c r="K186" s="142" t="str">
        <f>IF(Anlage_E!L186="","",Anlage_E!L186)</f>
        <v/>
      </c>
      <c r="L186" s="142" t="str">
        <f>IF(Anlage_E!M186="","",Anlage_E!M186)</f>
        <v/>
      </c>
      <c r="M186" s="142" t="str">
        <f>IF(Anlage_E!N186="","",Anlage_E!N186)</f>
        <v/>
      </c>
      <c r="N186" s="142" t="str">
        <f>IF(Anlage_E!O186="","",Anlage_E!O186)</f>
        <v/>
      </c>
      <c r="O186" s="142" t="str">
        <f>IF(Anlage_E!P186="","",Anlage_E!P186)</f>
        <v/>
      </c>
      <c r="P186" s="143" t="str">
        <f t="shared" si="6"/>
        <v/>
      </c>
      <c r="Q186" s="143" t="str">
        <f t="shared" si="7"/>
        <v/>
      </c>
      <c r="R186" s="339"/>
      <c r="S186" s="340"/>
      <c r="T186" s="340"/>
      <c r="U186" s="338"/>
      <c r="V186" s="341"/>
      <c r="W186" s="122"/>
      <c r="X186" s="342"/>
      <c r="Y186" s="343" t="str">
        <f t="shared" si="8"/>
        <v>0</v>
      </c>
      <c r="Z186" s="480"/>
      <c r="AK186" s="138"/>
      <c r="AL186" s="138"/>
      <c r="AM186" s="138"/>
      <c r="AN186" s="138"/>
      <c r="AO186" s="138"/>
      <c r="AP186" s="138"/>
      <c r="AQ186" s="138"/>
      <c r="AR186" s="138"/>
    </row>
    <row r="187" spans="1:44" x14ac:dyDescent="0.3">
      <c r="A187" s="147"/>
      <c r="B187" s="141">
        <v>178</v>
      </c>
      <c r="C187" s="142" t="str">
        <f>IF(Anlage_E!C187="","",Anlage_E!C187)</f>
        <v/>
      </c>
      <c r="D187" s="142" t="str">
        <f>IF(Anlage_E!F187="","",Anlage_E!F187)</f>
        <v/>
      </c>
      <c r="E187" s="142" t="str">
        <f>IF(Anlage_E!K187="","",Anlage_E!K187)</f>
        <v/>
      </c>
      <c r="F187" s="142" t="str">
        <f>IF(Anlage_E!D187="","",Anlage_E!D187)</f>
        <v/>
      </c>
      <c r="G187" s="142" t="str">
        <f>IF(Anlage_E!G187="","",Anlage_E!G187)</f>
        <v/>
      </c>
      <c r="H187" s="374" t="str">
        <f>IF(Anlage_E!H187="","",Anlage_E!H187)</f>
        <v/>
      </c>
      <c r="I187" s="142" t="str">
        <f>IF(Anlage_E!I187="","",Anlage_E!I187)</f>
        <v/>
      </c>
      <c r="J187" s="142" t="str">
        <f>IF(Anlage_E!J187="","",Anlage_E!J187)</f>
        <v/>
      </c>
      <c r="K187" s="142" t="str">
        <f>IF(Anlage_E!L187="","",Anlage_E!L187)</f>
        <v/>
      </c>
      <c r="L187" s="142" t="str">
        <f>IF(Anlage_E!M187="","",Anlage_E!M187)</f>
        <v/>
      </c>
      <c r="M187" s="142" t="str">
        <f>IF(Anlage_E!N187="","",Anlage_E!N187)</f>
        <v/>
      </c>
      <c r="N187" s="142" t="str">
        <f>IF(Anlage_E!O187="","",Anlage_E!O187)</f>
        <v/>
      </c>
      <c r="O187" s="142" t="str">
        <f>IF(Anlage_E!P187="","",Anlage_E!P187)</f>
        <v/>
      </c>
      <c r="P187" s="143" t="str">
        <f t="shared" si="6"/>
        <v/>
      </c>
      <c r="Q187" s="143" t="str">
        <f t="shared" si="7"/>
        <v/>
      </c>
      <c r="R187" s="339"/>
      <c r="S187" s="340"/>
      <c r="T187" s="340"/>
      <c r="U187" s="338"/>
      <c r="V187" s="341"/>
      <c r="W187" s="122"/>
      <c r="X187" s="342"/>
      <c r="Y187" s="343" t="str">
        <f t="shared" si="8"/>
        <v>0</v>
      </c>
      <c r="Z187" s="480"/>
      <c r="AK187" s="138"/>
      <c r="AL187" s="138"/>
      <c r="AM187" s="138"/>
      <c r="AN187" s="138"/>
      <c r="AO187" s="138"/>
      <c r="AP187" s="138"/>
      <c r="AQ187" s="138"/>
      <c r="AR187" s="138"/>
    </row>
    <row r="188" spans="1:44" x14ac:dyDescent="0.3">
      <c r="A188" s="147"/>
      <c r="B188" s="146">
        <v>179</v>
      </c>
      <c r="C188" s="142" t="str">
        <f>IF(Anlage_E!C188="","",Anlage_E!C188)</f>
        <v/>
      </c>
      <c r="D188" s="142" t="str">
        <f>IF(Anlage_E!F188="","",Anlage_E!F188)</f>
        <v/>
      </c>
      <c r="E188" s="142" t="str">
        <f>IF(Anlage_E!K188="","",Anlage_E!K188)</f>
        <v/>
      </c>
      <c r="F188" s="142" t="str">
        <f>IF(Anlage_E!D188="","",Anlage_E!D188)</f>
        <v/>
      </c>
      <c r="G188" s="142" t="str">
        <f>IF(Anlage_E!G188="","",Anlage_E!G188)</f>
        <v/>
      </c>
      <c r="H188" s="374" t="str">
        <f>IF(Anlage_E!H188="","",Anlage_E!H188)</f>
        <v/>
      </c>
      <c r="I188" s="142" t="str">
        <f>IF(Anlage_E!I188="","",Anlage_E!I188)</f>
        <v/>
      </c>
      <c r="J188" s="142" t="str">
        <f>IF(Anlage_E!J188="","",Anlage_E!J188)</f>
        <v/>
      </c>
      <c r="K188" s="142" t="str">
        <f>IF(Anlage_E!L188="","",Anlage_E!L188)</f>
        <v/>
      </c>
      <c r="L188" s="142" t="str">
        <f>IF(Anlage_E!M188="","",Anlage_E!M188)</f>
        <v/>
      </c>
      <c r="M188" s="142" t="str">
        <f>IF(Anlage_E!N188="","",Anlage_E!N188)</f>
        <v/>
      </c>
      <c r="N188" s="142" t="str">
        <f>IF(Anlage_E!O188="","",Anlage_E!O188)</f>
        <v/>
      </c>
      <c r="O188" s="142" t="str">
        <f>IF(Anlage_E!P188="","",Anlage_E!P188)</f>
        <v/>
      </c>
      <c r="P188" s="143" t="str">
        <f t="shared" si="6"/>
        <v/>
      </c>
      <c r="Q188" s="143" t="str">
        <f t="shared" si="7"/>
        <v/>
      </c>
      <c r="R188" s="339"/>
      <c r="S188" s="340"/>
      <c r="T188" s="340"/>
      <c r="U188" s="338"/>
      <c r="V188" s="341"/>
      <c r="W188" s="122"/>
      <c r="X188" s="342"/>
      <c r="Y188" s="343" t="str">
        <f t="shared" si="8"/>
        <v>0</v>
      </c>
      <c r="Z188" s="480"/>
      <c r="AK188" s="138"/>
      <c r="AL188" s="138"/>
      <c r="AM188" s="138"/>
      <c r="AN188" s="138"/>
      <c r="AO188" s="138"/>
      <c r="AP188" s="138"/>
      <c r="AQ188" s="138"/>
      <c r="AR188" s="138"/>
    </row>
    <row r="189" spans="1:44" x14ac:dyDescent="0.3">
      <c r="A189" s="147"/>
      <c r="B189" s="146">
        <v>180</v>
      </c>
      <c r="C189" s="142" t="str">
        <f>IF(Anlage_E!C189="","",Anlage_E!C189)</f>
        <v/>
      </c>
      <c r="D189" s="142" t="str">
        <f>IF(Anlage_E!F189="","",Anlage_E!F189)</f>
        <v/>
      </c>
      <c r="E189" s="142" t="str">
        <f>IF(Anlage_E!K189="","",Anlage_E!K189)</f>
        <v/>
      </c>
      <c r="F189" s="142" t="str">
        <f>IF(Anlage_E!D189="","",Anlage_E!D189)</f>
        <v/>
      </c>
      <c r="G189" s="142" t="str">
        <f>IF(Anlage_E!G189="","",Anlage_E!G189)</f>
        <v/>
      </c>
      <c r="H189" s="374" t="str">
        <f>IF(Anlage_E!H189="","",Anlage_E!H189)</f>
        <v/>
      </c>
      <c r="I189" s="142" t="str">
        <f>IF(Anlage_E!I189="","",Anlage_E!I189)</f>
        <v/>
      </c>
      <c r="J189" s="142" t="str">
        <f>IF(Anlage_E!J189="","",Anlage_E!J189)</f>
        <v/>
      </c>
      <c r="K189" s="142" t="str">
        <f>IF(Anlage_E!L189="","",Anlage_E!L189)</f>
        <v/>
      </c>
      <c r="L189" s="142" t="str">
        <f>IF(Anlage_E!M189="","",Anlage_E!M189)</f>
        <v/>
      </c>
      <c r="M189" s="142" t="str">
        <f>IF(Anlage_E!N189="","",Anlage_E!N189)</f>
        <v/>
      </c>
      <c r="N189" s="142" t="str">
        <f>IF(Anlage_E!O189="","",Anlage_E!O189)</f>
        <v/>
      </c>
      <c r="O189" s="142" t="str">
        <f>IF(Anlage_E!P189="","",Anlage_E!P189)</f>
        <v/>
      </c>
      <c r="P189" s="143" t="str">
        <f t="shared" si="6"/>
        <v/>
      </c>
      <c r="Q189" s="143" t="str">
        <f t="shared" si="7"/>
        <v/>
      </c>
      <c r="R189" s="339"/>
      <c r="S189" s="340"/>
      <c r="T189" s="340"/>
      <c r="U189" s="338"/>
      <c r="V189" s="341"/>
      <c r="W189" s="122"/>
      <c r="X189" s="342"/>
      <c r="Y189" s="343" t="str">
        <f t="shared" si="8"/>
        <v>0</v>
      </c>
      <c r="Z189" s="480"/>
      <c r="AK189" s="138"/>
      <c r="AL189" s="138"/>
      <c r="AM189" s="138"/>
      <c r="AN189" s="138"/>
      <c r="AO189" s="138"/>
      <c r="AP189" s="138"/>
      <c r="AQ189" s="138"/>
      <c r="AR189" s="138"/>
    </row>
    <row r="190" spans="1:44" x14ac:dyDescent="0.3">
      <c r="A190" s="147"/>
      <c r="B190" s="141">
        <v>181</v>
      </c>
      <c r="C190" s="142" t="str">
        <f>IF(Anlage_E!C190="","",Anlage_E!C190)</f>
        <v/>
      </c>
      <c r="D190" s="142" t="str">
        <f>IF(Anlage_E!F190="","",Anlage_E!F190)</f>
        <v/>
      </c>
      <c r="E190" s="142" t="str">
        <f>IF(Anlage_E!K190="","",Anlage_E!K190)</f>
        <v/>
      </c>
      <c r="F190" s="142" t="str">
        <f>IF(Anlage_E!D190="","",Anlage_E!D190)</f>
        <v/>
      </c>
      <c r="G190" s="142" t="str">
        <f>IF(Anlage_E!G190="","",Anlage_E!G190)</f>
        <v/>
      </c>
      <c r="H190" s="374" t="str">
        <f>IF(Anlage_E!H190="","",Anlage_E!H190)</f>
        <v/>
      </c>
      <c r="I190" s="142" t="str">
        <f>IF(Anlage_E!I190="","",Anlage_E!I190)</f>
        <v/>
      </c>
      <c r="J190" s="142" t="str">
        <f>IF(Anlage_E!J190="","",Anlage_E!J190)</f>
        <v/>
      </c>
      <c r="K190" s="142" t="str">
        <f>IF(Anlage_E!L190="","",Anlage_E!L190)</f>
        <v/>
      </c>
      <c r="L190" s="142" t="str">
        <f>IF(Anlage_E!M190="","",Anlage_E!M190)</f>
        <v/>
      </c>
      <c r="M190" s="142" t="str">
        <f>IF(Anlage_E!N190="","",Anlage_E!N190)</f>
        <v/>
      </c>
      <c r="N190" s="142" t="str">
        <f>IF(Anlage_E!O190="","",Anlage_E!O190)</f>
        <v/>
      </c>
      <c r="O190" s="142" t="str">
        <f>IF(Anlage_E!P190="","",Anlage_E!P190)</f>
        <v/>
      </c>
      <c r="P190" s="143" t="str">
        <f t="shared" si="6"/>
        <v/>
      </c>
      <c r="Q190" s="143" t="str">
        <f t="shared" si="7"/>
        <v/>
      </c>
      <c r="R190" s="339"/>
      <c r="S190" s="340"/>
      <c r="T190" s="340"/>
      <c r="U190" s="338"/>
      <c r="V190" s="341"/>
      <c r="W190" s="122"/>
      <c r="X190" s="342"/>
      <c r="Y190" s="343" t="str">
        <f t="shared" si="8"/>
        <v>0</v>
      </c>
      <c r="Z190" s="480"/>
      <c r="AK190" s="138"/>
      <c r="AL190" s="138"/>
      <c r="AM190" s="138"/>
      <c r="AN190" s="138"/>
      <c r="AO190" s="138"/>
      <c r="AP190" s="138"/>
      <c r="AQ190" s="138"/>
      <c r="AR190" s="138"/>
    </row>
    <row r="191" spans="1:44" x14ac:dyDescent="0.3">
      <c r="A191" s="147"/>
      <c r="B191" s="146">
        <v>182</v>
      </c>
      <c r="C191" s="142" t="str">
        <f>IF(Anlage_E!C191="","",Anlage_E!C191)</f>
        <v/>
      </c>
      <c r="D191" s="142" t="str">
        <f>IF(Anlage_E!F191="","",Anlage_E!F191)</f>
        <v/>
      </c>
      <c r="E191" s="142" t="str">
        <f>IF(Anlage_E!K191="","",Anlage_E!K191)</f>
        <v/>
      </c>
      <c r="F191" s="142" t="str">
        <f>IF(Anlage_E!D191="","",Anlage_E!D191)</f>
        <v/>
      </c>
      <c r="G191" s="142" t="str">
        <f>IF(Anlage_E!G191="","",Anlage_E!G191)</f>
        <v/>
      </c>
      <c r="H191" s="374" t="str">
        <f>IF(Anlage_E!H191="","",Anlage_E!H191)</f>
        <v/>
      </c>
      <c r="I191" s="142" t="str">
        <f>IF(Anlage_E!I191="","",Anlage_E!I191)</f>
        <v/>
      </c>
      <c r="J191" s="142" t="str">
        <f>IF(Anlage_E!J191="","",Anlage_E!J191)</f>
        <v/>
      </c>
      <c r="K191" s="142" t="str">
        <f>IF(Anlage_E!L191="","",Anlage_E!L191)</f>
        <v/>
      </c>
      <c r="L191" s="142" t="str">
        <f>IF(Anlage_E!M191="","",Anlage_E!M191)</f>
        <v/>
      </c>
      <c r="M191" s="142" t="str">
        <f>IF(Anlage_E!N191="","",Anlage_E!N191)</f>
        <v/>
      </c>
      <c r="N191" s="142" t="str">
        <f>IF(Anlage_E!O191="","",Anlage_E!O191)</f>
        <v/>
      </c>
      <c r="O191" s="142" t="str">
        <f>IF(Anlage_E!P191="","",Anlage_E!P191)</f>
        <v/>
      </c>
      <c r="P191" s="143" t="str">
        <f t="shared" si="6"/>
        <v/>
      </c>
      <c r="Q191" s="143" t="str">
        <f t="shared" si="7"/>
        <v/>
      </c>
      <c r="R191" s="339"/>
      <c r="S191" s="340"/>
      <c r="T191" s="340"/>
      <c r="U191" s="338"/>
      <c r="V191" s="341"/>
      <c r="W191" s="122"/>
      <c r="X191" s="342"/>
      <c r="Y191" s="343" t="str">
        <f t="shared" si="8"/>
        <v>0</v>
      </c>
      <c r="Z191" s="480"/>
      <c r="AK191" s="138"/>
      <c r="AL191" s="138"/>
      <c r="AM191" s="138"/>
      <c r="AN191" s="138"/>
      <c r="AO191" s="138"/>
      <c r="AP191" s="138"/>
      <c r="AQ191" s="138"/>
      <c r="AR191" s="138"/>
    </row>
    <row r="192" spans="1:44" x14ac:dyDescent="0.3">
      <c r="A192" s="147"/>
      <c r="B192" s="146">
        <v>183</v>
      </c>
      <c r="C192" s="142" t="str">
        <f>IF(Anlage_E!C192="","",Anlage_E!C192)</f>
        <v/>
      </c>
      <c r="D192" s="142" t="str">
        <f>IF(Anlage_E!F192="","",Anlage_E!F192)</f>
        <v/>
      </c>
      <c r="E192" s="142" t="str">
        <f>IF(Anlage_E!K192="","",Anlage_E!K192)</f>
        <v/>
      </c>
      <c r="F192" s="142" t="str">
        <f>IF(Anlage_E!D192="","",Anlage_E!D192)</f>
        <v/>
      </c>
      <c r="G192" s="142" t="str">
        <f>IF(Anlage_E!G192="","",Anlage_E!G192)</f>
        <v/>
      </c>
      <c r="H192" s="374" t="str">
        <f>IF(Anlage_E!H192="","",Anlage_E!H192)</f>
        <v/>
      </c>
      <c r="I192" s="142" t="str">
        <f>IF(Anlage_E!I192="","",Anlage_E!I192)</f>
        <v/>
      </c>
      <c r="J192" s="142" t="str">
        <f>IF(Anlage_E!J192="","",Anlage_E!J192)</f>
        <v/>
      </c>
      <c r="K192" s="142" t="str">
        <f>IF(Anlage_E!L192="","",Anlage_E!L192)</f>
        <v/>
      </c>
      <c r="L192" s="142" t="str">
        <f>IF(Anlage_E!M192="","",Anlage_E!M192)</f>
        <v/>
      </c>
      <c r="M192" s="142" t="str">
        <f>IF(Anlage_E!N192="","",Anlage_E!N192)</f>
        <v/>
      </c>
      <c r="N192" s="142" t="str">
        <f>IF(Anlage_E!O192="","",Anlage_E!O192)</f>
        <v/>
      </c>
      <c r="O192" s="142" t="str">
        <f>IF(Anlage_E!P192="","",Anlage_E!P192)</f>
        <v/>
      </c>
      <c r="P192" s="143" t="str">
        <f t="shared" si="6"/>
        <v/>
      </c>
      <c r="Q192" s="143" t="str">
        <f t="shared" si="7"/>
        <v/>
      </c>
      <c r="R192" s="339"/>
      <c r="S192" s="340"/>
      <c r="T192" s="340"/>
      <c r="U192" s="338"/>
      <c r="V192" s="341"/>
      <c r="W192" s="122"/>
      <c r="X192" s="342"/>
      <c r="Y192" s="343" t="str">
        <f t="shared" si="8"/>
        <v>0</v>
      </c>
      <c r="Z192" s="480"/>
      <c r="AK192" s="138"/>
      <c r="AL192" s="138"/>
      <c r="AM192" s="138"/>
      <c r="AN192" s="138"/>
      <c r="AO192" s="138"/>
      <c r="AP192" s="138"/>
      <c r="AQ192" s="138"/>
      <c r="AR192" s="138"/>
    </row>
    <row r="193" spans="1:44" x14ac:dyDescent="0.3">
      <c r="A193" s="147"/>
      <c r="B193" s="141">
        <v>184</v>
      </c>
      <c r="C193" s="142" t="str">
        <f>IF(Anlage_E!C193="","",Anlage_E!C193)</f>
        <v/>
      </c>
      <c r="D193" s="142" t="str">
        <f>IF(Anlage_E!F193="","",Anlage_E!F193)</f>
        <v/>
      </c>
      <c r="E193" s="142" t="str">
        <f>IF(Anlage_E!K193="","",Anlage_E!K193)</f>
        <v/>
      </c>
      <c r="F193" s="142" t="str">
        <f>IF(Anlage_E!D193="","",Anlage_E!D193)</f>
        <v/>
      </c>
      <c r="G193" s="142" t="str">
        <f>IF(Anlage_E!G193="","",Anlage_E!G193)</f>
        <v/>
      </c>
      <c r="H193" s="374" t="str">
        <f>IF(Anlage_E!H193="","",Anlage_E!H193)</f>
        <v/>
      </c>
      <c r="I193" s="142" t="str">
        <f>IF(Anlage_E!I193="","",Anlage_E!I193)</f>
        <v/>
      </c>
      <c r="J193" s="142" t="str">
        <f>IF(Anlage_E!J193="","",Anlage_E!J193)</f>
        <v/>
      </c>
      <c r="K193" s="142" t="str">
        <f>IF(Anlage_E!L193="","",Anlage_E!L193)</f>
        <v/>
      </c>
      <c r="L193" s="142" t="str">
        <f>IF(Anlage_E!M193="","",Anlage_E!M193)</f>
        <v/>
      </c>
      <c r="M193" s="142" t="str">
        <f>IF(Anlage_E!N193="","",Anlage_E!N193)</f>
        <v/>
      </c>
      <c r="N193" s="142" t="str">
        <f>IF(Anlage_E!O193="","",Anlage_E!O193)</f>
        <v/>
      </c>
      <c r="O193" s="142" t="str">
        <f>IF(Anlage_E!P193="","",Anlage_E!P193)</f>
        <v/>
      </c>
      <c r="P193" s="143" t="str">
        <f t="shared" si="6"/>
        <v/>
      </c>
      <c r="Q193" s="143" t="str">
        <f t="shared" si="7"/>
        <v/>
      </c>
      <c r="R193" s="339"/>
      <c r="S193" s="340"/>
      <c r="T193" s="340"/>
      <c r="U193" s="338"/>
      <c r="V193" s="341"/>
      <c r="W193" s="122"/>
      <c r="X193" s="342"/>
      <c r="Y193" s="343" t="str">
        <f t="shared" si="8"/>
        <v>0</v>
      </c>
      <c r="Z193" s="480"/>
      <c r="AK193" s="138"/>
      <c r="AL193" s="138"/>
      <c r="AM193" s="138"/>
      <c r="AN193" s="138"/>
      <c r="AO193" s="138"/>
      <c r="AP193" s="138"/>
      <c r="AQ193" s="138"/>
      <c r="AR193" s="138"/>
    </row>
    <row r="194" spans="1:44" x14ac:dyDescent="0.3">
      <c r="A194" s="147"/>
      <c r="B194" s="146">
        <v>185</v>
      </c>
      <c r="C194" s="142" t="str">
        <f>IF(Anlage_E!C194="","",Anlage_E!C194)</f>
        <v/>
      </c>
      <c r="D194" s="142" t="str">
        <f>IF(Anlage_E!F194="","",Anlage_E!F194)</f>
        <v/>
      </c>
      <c r="E194" s="142" t="str">
        <f>IF(Anlage_E!K194="","",Anlage_E!K194)</f>
        <v/>
      </c>
      <c r="F194" s="142" t="str">
        <f>IF(Anlage_E!D194="","",Anlage_E!D194)</f>
        <v/>
      </c>
      <c r="G194" s="142" t="str">
        <f>IF(Anlage_E!G194="","",Anlage_E!G194)</f>
        <v/>
      </c>
      <c r="H194" s="374" t="str">
        <f>IF(Anlage_E!H194="","",Anlage_E!H194)</f>
        <v/>
      </c>
      <c r="I194" s="142" t="str">
        <f>IF(Anlage_E!I194="","",Anlage_E!I194)</f>
        <v/>
      </c>
      <c r="J194" s="142" t="str">
        <f>IF(Anlage_E!J194="","",Anlage_E!J194)</f>
        <v/>
      </c>
      <c r="K194" s="142" t="str">
        <f>IF(Anlage_E!L194="","",Anlage_E!L194)</f>
        <v/>
      </c>
      <c r="L194" s="142" t="str">
        <f>IF(Anlage_E!M194="","",Anlage_E!M194)</f>
        <v/>
      </c>
      <c r="M194" s="142" t="str">
        <f>IF(Anlage_E!N194="","",Anlage_E!N194)</f>
        <v/>
      </c>
      <c r="N194" s="142" t="str">
        <f>IF(Anlage_E!O194="","",Anlage_E!O194)</f>
        <v/>
      </c>
      <c r="O194" s="142" t="str">
        <f>IF(Anlage_E!P194="","",Anlage_E!P194)</f>
        <v/>
      </c>
      <c r="P194" s="143" t="str">
        <f t="shared" si="6"/>
        <v/>
      </c>
      <c r="Q194" s="143" t="str">
        <f t="shared" si="7"/>
        <v/>
      </c>
      <c r="R194" s="339"/>
      <c r="S194" s="340"/>
      <c r="T194" s="340"/>
      <c r="U194" s="338"/>
      <c r="V194" s="341"/>
      <c r="W194" s="122"/>
      <c r="X194" s="342"/>
      <c r="Y194" s="343" t="str">
        <f t="shared" si="8"/>
        <v>0</v>
      </c>
      <c r="Z194" s="480"/>
      <c r="AK194" s="138"/>
      <c r="AL194" s="138"/>
      <c r="AM194" s="138"/>
      <c r="AN194" s="138"/>
      <c r="AO194" s="138"/>
      <c r="AP194" s="138"/>
      <c r="AQ194" s="138"/>
      <c r="AR194" s="138"/>
    </row>
    <row r="195" spans="1:44" x14ac:dyDescent="0.3">
      <c r="A195" s="147"/>
      <c r="B195" s="146">
        <v>186</v>
      </c>
      <c r="C195" s="142" t="str">
        <f>IF(Anlage_E!C195="","",Anlage_E!C195)</f>
        <v/>
      </c>
      <c r="D195" s="142" t="str">
        <f>IF(Anlage_E!F195="","",Anlage_E!F195)</f>
        <v/>
      </c>
      <c r="E195" s="142" t="str">
        <f>IF(Anlage_E!K195="","",Anlage_E!K195)</f>
        <v/>
      </c>
      <c r="F195" s="142" t="str">
        <f>IF(Anlage_E!D195="","",Anlage_E!D195)</f>
        <v/>
      </c>
      <c r="G195" s="142" t="str">
        <f>IF(Anlage_E!G195="","",Anlage_E!G195)</f>
        <v/>
      </c>
      <c r="H195" s="374" t="str">
        <f>IF(Anlage_E!H195="","",Anlage_E!H195)</f>
        <v/>
      </c>
      <c r="I195" s="142" t="str">
        <f>IF(Anlage_E!I195="","",Anlage_E!I195)</f>
        <v/>
      </c>
      <c r="J195" s="142" t="str">
        <f>IF(Anlage_E!J195="","",Anlage_E!J195)</f>
        <v/>
      </c>
      <c r="K195" s="142" t="str">
        <f>IF(Anlage_E!L195="","",Anlage_E!L195)</f>
        <v/>
      </c>
      <c r="L195" s="142" t="str">
        <f>IF(Anlage_E!M195="","",Anlage_E!M195)</f>
        <v/>
      </c>
      <c r="M195" s="142" t="str">
        <f>IF(Anlage_E!N195="","",Anlage_E!N195)</f>
        <v/>
      </c>
      <c r="N195" s="142" t="str">
        <f>IF(Anlage_E!O195="","",Anlage_E!O195)</f>
        <v/>
      </c>
      <c r="O195" s="142" t="str">
        <f>IF(Anlage_E!P195="","",Anlage_E!P195)</f>
        <v/>
      </c>
      <c r="P195" s="143" t="str">
        <f t="shared" si="6"/>
        <v/>
      </c>
      <c r="Q195" s="143" t="str">
        <f t="shared" si="7"/>
        <v/>
      </c>
      <c r="R195" s="339"/>
      <c r="S195" s="340"/>
      <c r="T195" s="340"/>
      <c r="U195" s="338"/>
      <c r="V195" s="341"/>
      <c r="W195" s="122"/>
      <c r="X195" s="342"/>
      <c r="Y195" s="343" t="str">
        <f t="shared" si="8"/>
        <v>0</v>
      </c>
      <c r="Z195" s="480"/>
      <c r="AK195" s="138"/>
      <c r="AL195" s="138"/>
      <c r="AM195" s="138"/>
      <c r="AN195" s="138"/>
      <c r="AO195" s="138"/>
      <c r="AP195" s="138"/>
      <c r="AQ195" s="138"/>
      <c r="AR195" s="138"/>
    </row>
    <row r="196" spans="1:44" x14ac:dyDescent="0.3">
      <c r="A196" s="147"/>
      <c r="B196" s="141">
        <v>187</v>
      </c>
      <c r="C196" s="142" t="str">
        <f>IF(Anlage_E!C196="","",Anlage_E!C196)</f>
        <v/>
      </c>
      <c r="D196" s="142" t="str">
        <f>IF(Anlage_E!F196="","",Anlage_E!F196)</f>
        <v/>
      </c>
      <c r="E196" s="142" t="str">
        <f>IF(Anlage_E!K196="","",Anlage_E!K196)</f>
        <v/>
      </c>
      <c r="F196" s="142" t="str">
        <f>IF(Anlage_E!D196="","",Anlage_E!D196)</f>
        <v/>
      </c>
      <c r="G196" s="142" t="str">
        <f>IF(Anlage_E!G196="","",Anlage_E!G196)</f>
        <v/>
      </c>
      <c r="H196" s="374" t="str">
        <f>IF(Anlage_E!H196="","",Anlage_E!H196)</f>
        <v/>
      </c>
      <c r="I196" s="142" t="str">
        <f>IF(Anlage_E!I196="","",Anlage_E!I196)</f>
        <v/>
      </c>
      <c r="J196" s="142" t="str">
        <f>IF(Anlage_E!J196="","",Anlage_E!J196)</f>
        <v/>
      </c>
      <c r="K196" s="142" t="str">
        <f>IF(Anlage_E!L196="","",Anlage_E!L196)</f>
        <v/>
      </c>
      <c r="L196" s="142" t="str">
        <f>IF(Anlage_E!M196="","",Anlage_E!M196)</f>
        <v/>
      </c>
      <c r="M196" s="142" t="str">
        <f>IF(Anlage_E!N196="","",Anlage_E!N196)</f>
        <v/>
      </c>
      <c r="N196" s="142" t="str">
        <f>IF(Anlage_E!O196="","",Anlage_E!O196)</f>
        <v/>
      </c>
      <c r="O196" s="142" t="str">
        <f>IF(Anlage_E!P196="","",Anlage_E!P196)</f>
        <v/>
      </c>
      <c r="P196" s="143" t="str">
        <f t="shared" si="6"/>
        <v/>
      </c>
      <c r="Q196" s="143" t="str">
        <f t="shared" si="7"/>
        <v/>
      </c>
      <c r="R196" s="339"/>
      <c r="S196" s="340"/>
      <c r="T196" s="340"/>
      <c r="U196" s="338"/>
      <c r="V196" s="341"/>
      <c r="W196" s="122"/>
      <c r="X196" s="342"/>
      <c r="Y196" s="343" t="str">
        <f t="shared" si="8"/>
        <v>0</v>
      </c>
      <c r="Z196" s="480"/>
      <c r="AK196" s="138"/>
      <c r="AL196" s="138"/>
      <c r="AM196" s="138"/>
      <c r="AN196" s="138"/>
      <c r="AO196" s="138"/>
      <c r="AP196" s="138"/>
      <c r="AQ196" s="138"/>
      <c r="AR196" s="138"/>
    </row>
    <row r="197" spans="1:44" x14ac:dyDescent="0.3">
      <c r="A197" s="147"/>
      <c r="B197" s="146">
        <v>188</v>
      </c>
      <c r="C197" s="142" t="str">
        <f>IF(Anlage_E!C197="","",Anlage_E!C197)</f>
        <v/>
      </c>
      <c r="D197" s="142" t="str">
        <f>IF(Anlage_E!F197="","",Anlage_E!F197)</f>
        <v/>
      </c>
      <c r="E197" s="142" t="str">
        <f>IF(Anlage_E!K197="","",Anlage_E!K197)</f>
        <v/>
      </c>
      <c r="F197" s="142" t="str">
        <f>IF(Anlage_E!D197="","",Anlage_E!D197)</f>
        <v/>
      </c>
      <c r="G197" s="142" t="str">
        <f>IF(Anlage_E!G197="","",Anlage_E!G197)</f>
        <v/>
      </c>
      <c r="H197" s="374" t="str">
        <f>IF(Anlage_E!H197="","",Anlage_E!H197)</f>
        <v/>
      </c>
      <c r="I197" s="142" t="str">
        <f>IF(Anlage_E!I197="","",Anlage_E!I197)</f>
        <v/>
      </c>
      <c r="J197" s="142" t="str">
        <f>IF(Anlage_E!J197="","",Anlage_E!J197)</f>
        <v/>
      </c>
      <c r="K197" s="142" t="str">
        <f>IF(Anlage_E!L197="","",Anlage_E!L197)</f>
        <v/>
      </c>
      <c r="L197" s="142" t="str">
        <f>IF(Anlage_E!M197="","",Anlage_E!M197)</f>
        <v/>
      </c>
      <c r="M197" s="142" t="str">
        <f>IF(Anlage_E!N197="","",Anlage_E!N197)</f>
        <v/>
      </c>
      <c r="N197" s="142" t="str">
        <f>IF(Anlage_E!O197="","",Anlage_E!O197)</f>
        <v/>
      </c>
      <c r="O197" s="142" t="str">
        <f>IF(Anlage_E!P197="","",Anlage_E!P197)</f>
        <v/>
      </c>
      <c r="P197" s="143" t="str">
        <f t="shared" si="6"/>
        <v/>
      </c>
      <c r="Q197" s="143" t="str">
        <f t="shared" si="7"/>
        <v/>
      </c>
      <c r="R197" s="339"/>
      <c r="S197" s="340"/>
      <c r="T197" s="340"/>
      <c r="U197" s="338"/>
      <c r="V197" s="341"/>
      <c r="W197" s="122"/>
      <c r="X197" s="342"/>
      <c r="Y197" s="343" t="str">
        <f t="shared" si="8"/>
        <v>0</v>
      </c>
      <c r="Z197" s="480"/>
      <c r="AK197" s="138"/>
      <c r="AL197" s="138"/>
      <c r="AM197" s="138"/>
      <c r="AN197" s="138"/>
      <c r="AO197" s="138"/>
      <c r="AP197" s="138"/>
      <c r="AQ197" s="138"/>
      <c r="AR197" s="138"/>
    </row>
    <row r="198" spans="1:44" x14ac:dyDescent="0.3">
      <c r="A198" s="147"/>
      <c r="B198" s="146">
        <v>189</v>
      </c>
      <c r="C198" s="142" t="str">
        <f>IF(Anlage_E!C198="","",Anlage_E!C198)</f>
        <v/>
      </c>
      <c r="D198" s="142" t="str">
        <f>IF(Anlage_E!F198="","",Anlage_E!F198)</f>
        <v/>
      </c>
      <c r="E198" s="142" t="str">
        <f>IF(Anlage_E!K198="","",Anlage_E!K198)</f>
        <v/>
      </c>
      <c r="F198" s="142" t="str">
        <f>IF(Anlage_E!D198="","",Anlage_E!D198)</f>
        <v/>
      </c>
      <c r="G198" s="142" t="str">
        <f>IF(Anlage_E!G198="","",Anlage_E!G198)</f>
        <v/>
      </c>
      <c r="H198" s="374" t="str">
        <f>IF(Anlage_E!H198="","",Anlage_E!H198)</f>
        <v/>
      </c>
      <c r="I198" s="142" t="str">
        <f>IF(Anlage_E!I198="","",Anlage_E!I198)</f>
        <v/>
      </c>
      <c r="J198" s="142" t="str">
        <f>IF(Anlage_E!J198="","",Anlage_E!J198)</f>
        <v/>
      </c>
      <c r="K198" s="142" t="str">
        <f>IF(Anlage_E!L198="","",Anlage_E!L198)</f>
        <v/>
      </c>
      <c r="L198" s="142" t="str">
        <f>IF(Anlage_E!M198="","",Anlage_E!M198)</f>
        <v/>
      </c>
      <c r="M198" s="142" t="str">
        <f>IF(Anlage_E!N198="","",Anlage_E!N198)</f>
        <v/>
      </c>
      <c r="N198" s="142" t="str">
        <f>IF(Anlage_E!O198="","",Anlage_E!O198)</f>
        <v/>
      </c>
      <c r="O198" s="142" t="str">
        <f>IF(Anlage_E!P198="","",Anlage_E!P198)</f>
        <v/>
      </c>
      <c r="P198" s="143" t="str">
        <f t="shared" si="6"/>
        <v/>
      </c>
      <c r="Q198" s="143" t="str">
        <f t="shared" si="7"/>
        <v/>
      </c>
      <c r="R198" s="339"/>
      <c r="S198" s="340"/>
      <c r="T198" s="340"/>
      <c r="U198" s="338"/>
      <c r="V198" s="341"/>
      <c r="W198" s="122"/>
      <c r="X198" s="342"/>
      <c r="Y198" s="343" t="str">
        <f t="shared" si="8"/>
        <v>0</v>
      </c>
      <c r="Z198" s="480"/>
      <c r="AK198" s="138"/>
      <c r="AL198" s="138"/>
      <c r="AM198" s="138"/>
      <c r="AN198" s="138"/>
      <c r="AO198" s="138"/>
      <c r="AP198" s="138"/>
      <c r="AQ198" s="138"/>
      <c r="AR198" s="138"/>
    </row>
    <row r="199" spans="1:44" x14ac:dyDescent="0.3">
      <c r="A199" s="147"/>
      <c r="B199" s="141">
        <v>190</v>
      </c>
      <c r="C199" s="142" t="str">
        <f>IF(Anlage_E!C199="","",Anlage_E!C199)</f>
        <v/>
      </c>
      <c r="D199" s="142" t="str">
        <f>IF(Anlage_E!F199="","",Anlage_E!F199)</f>
        <v/>
      </c>
      <c r="E199" s="142" t="str">
        <f>IF(Anlage_E!K199="","",Anlage_E!K199)</f>
        <v/>
      </c>
      <c r="F199" s="142" t="str">
        <f>IF(Anlage_E!D199="","",Anlage_E!D199)</f>
        <v/>
      </c>
      <c r="G199" s="142" t="str">
        <f>IF(Anlage_E!G199="","",Anlage_E!G199)</f>
        <v/>
      </c>
      <c r="H199" s="374" t="str">
        <f>IF(Anlage_E!H199="","",Anlage_E!H199)</f>
        <v/>
      </c>
      <c r="I199" s="142" t="str">
        <f>IF(Anlage_E!I199="","",Anlage_E!I199)</f>
        <v/>
      </c>
      <c r="J199" s="142" t="str">
        <f>IF(Anlage_E!J199="","",Anlage_E!J199)</f>
        <v/>
      </c>
      <c r="K199" s="142" t="str">
        <f>IF(Anlage_E!L199="","",Anlage_E!L199)</f>
        <v/>
      </c>
      <c r="L199" s="142" t="str">
        <f>IF(Anlage_E!M199="","",Anlage_E!M199)</f>
        <v/>
      </c>
      <c r="M199" s="142" t="str">
        <f>IF(Anlage_E!N199="","",Anlage_E!N199)</f>
        <v/>
      </c>
      <c r="N199" s="142" t="str">
        <f>IF(Anlage_E!O199="","",Anlage_E!O199)</f>
        <v/>
      </c>
      <c r="O199" s="142" t="str">
        <f>IF(Anlage_E!P199="","",Anlage_E!P199)</f>
        <v/>
      </c>
      <c r="P199" s="143" t="str">
        <f t="shared" si="6"/>
        <v/>
      </c>
      <c r="Q199" s="143" t="str">
        <f t="shared" si="7"/>
        <v/>
      </c>
      <c r="R199" s="339"/>
      <c r="S199" s="340"/>
      <c r="T199" s="340"/>
      <c r="U199" s="338"/>
      <c r="V199" s="341"/>
      <c r="W199" s="122"/>
      <c r="X199" s="342"/>
      <c r="Y199" s="343" t="str">
        <f t="shared" si="8"/>
        <v>0</v>
      </c>
      <c r="Z199" s="480"/>
      <c r="AK199" s="138"/>
      <c r="AL199" s="138"/>
      <c r="AM199" s="138"/>
      <c r="AN199" s="138"/>
      <c r="AO199" s="138"/>
      <c r="AP199" s="138"/>
      <c r="AQ199" s="138"/>
      <c r="AR199" s="138"/>
    </row>
    <row r="200" spans="1:44" x14ac:dyDescent="0.3">
      <c r="A200" s="147"/>
      <c r="B200" s="146">
        <v>191</v>
      </c>
      <c r="C200" s="142" t="str">
        <f>IF(Anlage_E!C200="","",Anlage_E!C200)</f>
        <v/>
      </c>
      <c r="D200" s="142" t="str">
        <f>IF(Anlage_E!F200="","",Anlage_E!F200)</f>
        <v/>
      </c>
      <c r="E200" s="142" t="str">
        <f>IF(Anlage_E!K200="","",Anlage_E!K200)</f>
        <v/>
      </c>
      <c r="F200" s="142" t="str">
        <f>IF(Anlage_E!D200="","",Anlage_E!D200)</f>
        <v/>
      </c>
      <c r="G200" s="142" t="str">
        <f>IF(Anlage_E!G200="","",Anlage_E!G200)</f>
        <v/>
      </c>
      <c r="H200" s="374" t="str">
        <f>IF(Anlage_E!H200="","",Anlage_E!H200)</f>
        <v/>
      </c>
      <c r="I200" s="142" t="str">
        <f>IF(Anlage_E!I200="","",Anlage_E!I200)</f>
        <v/>
      </c>
      <c r="J200" s="142" t="str">
        <f>IF(Anlage_E!J200="","",Anlage_E!J200)</f>
        <v/>
      </c>
      <c r="K200" s="142" t="str">
        <f>IF(Anlage_E!L200="","",Anlage_E!L200)</f>
        <v/>
      </c>
      <c r="L200" s="142" t="str">
        <f>IF(Anlage_E!M200="","",Anlage_E!M200)</f>
        <v/>
      </c>
      <c r="M200" s="142" t="str">
        <f>IF(Anlage_E!N200="","",Anlage_E!N200)</f>
        <v/>
      </c>
      <c r="N200" s="142" t="str">
        <f>IF(Anlage_E!O200="","",Anlage_E!O200)</f>
        <v/>
      </c>
      <c r="O200" s="142" t="str">
        <f>IF(Anlage_E!P200="","",Anlage_E!P200)</f>
        <v/>
      </c>
      <c r="P200" s="143" t="str">
        <f t="shared" si="6"/>
        <v/>
      </c>
      <c r="Q200" s="143" t="str">
        <f t="shared" si="7"/>
        <v/>
      </c>
      <c r="R200" s="339"/>
      <c r="S200" s="340"/>
      <c r="T200" s="340"/>
      <c r="U200" s="338"/>
      <c r="V200" s="341"/>
      <c r="W200" s="122"/>
      <c r="X200" s="342"/>
      <c r="Y200" s="343" t="str">
        <f t="shared" si="8"/>
        <v>0</v>
      </c>
      <c r="Z200" s="480"/>
      <c r="AK200" s="138"/>
      <c r="AL200" s="138"/>
      <c r="AM200" s="138"/>
      <c r="AN200" s="138"/>
      <c r="AO200" s="138"/>
      <c r="AP200" s="138"/>
      <c r="AQ200" s="138"/>
      <c r="AR200" s="138"/>
    </row>
    <row r="201" spans="1:44" x14ac:dyDescent="0.3">
      <c r="A201" s="147"/>
      <c r="B201" s="146">
        <v>192</v>
      </c>
      <c r="C201" s="142" t="str">
        <f>IF(Anlage_E!C201="","",Anlage_E!C201)</f>
        <v/>
      </c>
      <c r="D201" s="142" t="str">
        <f>IF(Anlage_E!F201="","",Anlage_E!F201)</f>
        <v/>
      </c>
      <c r="E201" s="142" t="str">
        <f>IF(Anlage_E!K201="","",Anlage_E!K201)</f>
        <v/>
      </c>
      <c r="F201" s="142" t="str">
        <f>IF(Anlage_E!D201="","",Anlage_E!D201)</f>
        <v/>
      </c>
      <c r="G201" s="142" t="str">
        <f>IF(Anlage_E!G201="","",Anlage_E!G201)</f>
        <v/>
      </c>
      <c r="H201" s="374" t="str">
        <f>IF(Anlage_E!H201="","",Anlage_E!H201)</f>
        <v/>
      </c>
      <c r="I201" s="142" t="str">
        <f>IF(Anlage_E!I201="","",Anlage_E!I201)</f>
        <v/>
      </c>
      <c r="J201" s="142" t="str">
        <f>IF(Anlage_E!J201="","",Anlage_E!J201)</f>
        <v/>
      </c>
      <c r="K201" s="142" t="str">
        <f>IF(Anlage_E!L201="","",Anlage_E!L201)</f>
        <v/>
      </c>
      <c r="L201" s="142" t="str">
        <f>IF(Anlage_E!M201="","",Anlage_E!M201)</f>
        <v/>
      </c>
      <c r="M201" s="142" t="str">
        <f>IF(Anlage_E!N201="","",Anlage_E!N201)</f>
        <v/>
      </c>
      <c r="N201" s="142" t="str">
        <f>IF(Anlage_E!O201="","",Anlage_E!O201)</f>
        <v/>
      </c>
      <c r="O201" s="142" t="str">
        <f>IF(Anlage_E!P201="","",Anlage_E!P201)</f>
        <v/>
      </c>
      <c r="P201" s="143" t="str">
        <f t="shared" si="6"/>
        <v/>
      </c>
      <c r="Q201" s="143" t="str">
        <f t="shared" si="7"/>
        <v/>
      </c>
      <c r="R201" s="339"/>
      <c r="S201" s="340"/>
      <c r="T201" s="340"/>
      <c r="U201" s="338"/>
      <c r="V201" s="341"/>
      <c r="W201" s="122"/>
      <c r="X201" s="342"/>
      <c r="Y201" s="343" t="str">
        <f t="shared" si="8"/>
        <v>0</v>
      </c>
      <c r="Z201" s="480"/>
      <c r="AK201" s="138"/>
      <c r="AL201" s="138"/>
      <c r="AM201" s="138"/>
      <c r="AN201" s="138"/>
      <c r="AO201" s="138"/>
      <c r="AP201" s="138"/>
      <c r="AQ201" s="138"/>
      <c r="AR201" s="138"/>
    </row>
    <row r="202" spans="1:44" x14ac:dyDescent="0.3">
      <c r="A202" s="147"/>
      <c r="B202" s="141">
        <v>193</v>
      </c>
      <c r="C202" s="142" t="str">
        <f>IF(Anlage_E!C202="","",Anlage_E!C202)</f>
        <v/>
      </c>
      <c r="D202" s="142" t="str">
        <f>IF(Anlage_E!F202="","",Anlage_E!F202)</f>
        <v/>
      </c>
      <c r="E202" s="142" t="str">
        <f>IF(Anlage_E!K202="","",Anlage_E!K202)</f>
        <v/>
      </c>
      <c r="F202" s="142" t="str">
        <f>IF(Anlage_E!D202="","",Anlage_E!D202)</f>
        <v/>
      </c>
      <c r="G202" s="142" t="str">
        <f>IF(Anlage_E!G202="","",Anlage_E!G202)</f>
        <v/>
      </c>
      <c r="H202" s="374" t="str">
        <f>IF(Anlage_E!H202="","",Anlage_E!H202)</f>
        <v/>
      </c>
      <c r="I202" s="142" t="str">
        <f>IF(Anlage_E!I202="","",Anlage_E!I202)</f>
        <v/>
      </c>
      <c r="J202" s="142" t="str">
        <f>IF(Anlage_E!J202="","",Anlage_E!J202)</f>
        <v/>
      </c>
      <c r="K202" s="142" t="str">
        <f>IF(Anlage_E!L202="","",Anlage_E!L202)</f>
        <v/>
      </c>
      <c r="L202" s="142" t="str">
        <f>IF(Anlage_E!M202="","",Anlage_E!M202)</f>
        <v/>
      </c>
      <c r="M202" s="142" t="str">
        <f>IF(Anlage_E!N202="","",Anlage_E!N202)</f>
        <v/>
      </c>
      <c r="N202" s="142" t="str">
        <f>IF(Anlage_E!O202="","",Anlage_E!O202)</f>
        <v/>
      </c>
      <c r="O202" s="142" t="str">
        <f>IF(Anlage_E!P202="","",Anlage_E!P202)</f>
        <v/>
      </c>
      <c r="P202" s="143" t="str">
        <f t="shared" si="6"/>
        <v/>
      </c>
      <c r="Q202" s="143" t="str">
        <f t="shared" si="7"/>
        <v/>
      </c>
      <c r="R202" s="339"/>
      <c r="S202" s="340"/>
      <c r="T202" s="340"/>
      <c r="U202" s="338"/>
      <c r="V202" s="341"/>
      <c r="W202" s="122"/>
      <c r="X202" s="342"/>
      <c r="Y202" s="343" t="str">
        <f t="shared" si="8"/>
        <v>0</v>
      </c>
      <c r="Z202" s="480"/>
      <c r="AK202" s="138"/>
      <c r="AL202" s="138"/>
      <c r="AM202" s="138"/>
      <c r="AN202" s="138"/>
      <c r="AO202" s="138"/>
      <c r="AP202" s="138"/>
      <c r="AQ202" s="138"/>
      <c r="AR202" s="138"/>
    </row>
    <row r="203" spans="1:44" x14ac:dyDescent="0.3">
      <c r="A203" s="147"/>
      <c r="B203" s="146">
        <v>194</v>
      </c>
      <c r="C203" s="142" t="str">
        <f>IF(Anlage_E!C203="","",Anlage_E!C203)</f>
        <v/>
      </c>
      <c r="D203" s="142" t="str">
        <f>IF(Anlage_E!F203="","",Anlage_E!F203)</f>
        <v/>
      </c>
      <c r="E203" s="142" t="str">
        <f>IF(Anlage_E!K203="","",Anlage_E!K203)</f>
        <v/>
      </c>
      <c r="F203" s="142" t="str">
        <f>IF(Anlage_E!D203="","",Anlage_E!D203)</f>
        <v/>
      </c>
      <c r="G203" s="142" t="str">
        <f>IF(Anlage_E!G203="","",Anlage_E!G203)</f>
        <v/>
      </c>
      <c r="H203" s="374" t="str">
        <f>IF(Anlage_E!H203="","",Anlage_E!H203)</f>
        <v/>
      </c>
      <c r="I203" s="142" t="str">
        <f>IF(Anlage_E!I203="","",Anlage_E!I203)</f>
        <v/>
      </c>
      <c r="J203" s="142" t="str">
        <f>IF(Anlage_E!J203="","",Anlage_E!J203)</f>
        <v/>
      </c>
      <c r="K203" s="142" t="str">
        <f>IF(Anlage_E!L203="","",Anlage_E!L203)</f>
        <v/>
      </c>
      <c r="L203" s="142" t="str">
        <f>IF(Anlage_E!M203="","",Anlage_E!M203)</f>
        <v/>
      </c>
      <c r="M203" s="142" t="str">
        <f>IF(Anlage_E!N203="","",Anlage_E!N203)</f>
        <v/>
      </c>
      <c r="N203" s="142" t="str">
        <f>IF(Anlage_E!O203="","",Anlage_E!O203)</f>
        <v/>
      </c>
      <c r="O203" s="142" t="str">
        <f>IF(Anlage_E!P203="","",Anlage_E!P203)</f>
        <v/>
      </c>
      <c r="P203" s="143" t="str">
        <f t="shared" ref="P203:P266" si="9">IF(OR(H203="",O203=""),"",O203/H203*1000)</f>
        <v/>
      </c>
      <c r="Q203" s="143" t="str">
        <f t="shared" ref="Q203:Q266" si="10">IF(OR(N203="",O203=""),"",O203/N203*1000)</f>
        <v/>
      </c>
      <c r="R203" s="339"/>
      <c r="S203" s="340"/>
      <c r="T203" s="340"/>
      <c r="U203" s="338"/>
      <c r="V203" s="341"/>
      <c r="W203" s="122"/>
      <c r="X203" s="342"/>
      <c r="Y203" s="343" t="str">
        <f t="shared" ref="Y203:Y266" si="11">IF(X203="ja",W203,"0")</f>
        <v>0</v>
      </c>
      <c r="Z203" s="480"/>
      <c r="AK203" s="138"/>
      <c r="AL203" s="138"/>
      <c r="AM203" s="138"/>
      <c r="AN203" s="138"/>
      <c r="AO203" s="138"/>
      <c r="AP203" s="138"/>
      <c r="AQ203" s="138"/>
      <c r="AR203" s="138"/>
    </row>
    <row r="204" spans="1:44" x14ac:dyDescent="0.3">
      <c r="A204" s="147"/>
      <c r="B204" s="146">
        <v>195</v>
      </c>
      <c r="C204" s="142" t="str">
        <f>IF(Anlage_E!C204="","",Anlage_E!C204)</f>
        <v/>
      </c>
      <c r="D204" s="142" t="str">
        <f>IF(Anlage_E!F204="","",Anlage_E!F204)</f>
        <v/>
      </c>
      <c r="E204" s="142" t="str">
        <f>IF(Anlage_E!K204="","",Anlage_E!K204)</f>
        <v/>
      </c>
      <c r="F204" s="142" t="str">
        <f>IF(Anlage_E!D204="","",Anlage_E!D204)</f>
        <v/>
      </c>
      <c r="G204" s="142" t="str">
        <f>IF(Anlage_E!G204="","",Anlage_E!G204)</f>
        <v/>
      </c>
      <c r="H204" s="374" t="str">
        <f>IF(Anlage_E!H204="","",Anlage_E!H204)</f>
        <v/>
      </c>
      <c r="I204" s="142" t="str">
        <f>IF(Anlage_E!I204="","",Anlage_E!I204)</f>
        <v/>
      </c>
      <c r="J204" s="142" t="str">
        <f>IF(Anlage_E!J204="","",Anlage_E!J204)</f>
        <v/>
      </c>
      <c r="K204" s="142" t="str">
        <f>IF(Anlage_E!L204="","",Anlage_E!L204)</f>
        <v/>
      </c>
      <c r="L204" s="142" t="str">
        <f>IF(Anlage_E!M204="","",Anlage_E!M204)</f>
        <v/>
      </c>
      <c r="M204" s="142" t="str">
        <f>IF(Anlage_E!N204="","",Anlage_E!N204)</f>
        <v/>
      </c>
      <c r="N204" s="142" t="str">
        <f>IF(Anlage_E!O204="","",Anlage_E!O204)</f>
        <v/>
      </c>
      <c r="O204" s="142" t="str">
        <f>IF(Anlage_E!P204="","",Anlage_E!P204)</f>
        <v/>
      </c>
      <c r="P204" s="143" t="str">
        <f t="shared" si="9"/>
        <v/>
      </c>
      <c r="Q204" s="143" t="str">
        <f t="shared" si="10"/>
        <v/>
      </c>
      <c r="R204" s="339"/>
      <c r="S204" s="340"/>
      <c r="T204" s="340"/>
      <c r="U204" s="338"/>
      <c r="V204" s="341"/>
      <c r="W204" s="122"/>
      <c r="X204" s="342"/>
      <c r="Y204" s="343" t="str">
        <f t="shared" si="11"/>
        <v>0</v>
      </c>
      <c r="Z204" s="480"/>
      <c r="AK204" s="138"/>
      <c r="AL204" s="138"/>
      <c r="AM204" s="138"/>
      <c r="AN204" s="138"/>
      <c r="AO204" s="138"/>
      <c r="AP204" s="138"/>
      <c r="AQ204" s="138"/>
      <c r="AR204" s="138"/>
    </row>
    <row r="205" spans="1:44" x14ac:dyDescent="0.3">
      <c r="A205" s="147"/>
      <c r="B205" s="141">
        <v>196</v>
      </c>
      <c r="C205" s="142" t="str">
        <f>IF(Anlage_E!C205="","",Anlage_E!C205)</f>
        <v/>
      </c>
      <c r="D205" s="142" t="str">
        <f>IF(Anlage_E!F205="","",Anlage_E!F205)</f>
        <v/>
      </c>
      <c r="E205" s="142" t="str">
        <f>IF(Anlage_E!K205="","",Anlage_E!K205)</f>
        <v/>
      </c>
      <c r="F205" s="142" t="str">
        <f>IF(Anlage_E!D205="","",Anlage_E!D205)</f>
        <v/>
      </c>
      <c r="G205" s="142" t="str">
        <f>IF(Anlage_E!G205="","",Anlage_E!G205)</f>
        <v/>
      </c>
      <c r="H205" s="374" t="str">
        <f>IF(Anlage_E!H205="","",Anlage_E!H205)</f>
        <v/>
      </c>
      <c r="I205" s="142" t="str">
        <f>IF(Anlage_E!I205="","",Anlage_E!I205)</f>
        <v/>
      </c>
      <c r="J205" s="142" t="str">
        <f>IF(Anlage_E!J205="","",Anlage_E!J205)</f>
        <v/>
      </c>
      <c r="K205" s="142" t="str">
        <f>IF(Anlage_E!L205="","",Anlage_E!L205)</f>
        <v/>
      </c>
      <c r="L205" s="142" t="str">
        <f>IF(Anlage_E!M205="","",Anlage_E!M205)</f>
        <v/>
      </c>
      <c r="M205" s="142" t="str">
        <f>IF(Anlage_E!N205="","",Anlage_E!N205)</f>
        <v/>
      </c>
      <c r="N205" s="142" t="str">
        <f>IF(Anlage_E!O205="","",Anlage_E!O205)</f>
        <v/>
      </c>
      <c r="O205" s="142" t="str">
        <f>IF(Anlage_E!P205="","",Anlage_E!P205)</f>
        <v/>
      </c>
      <c r="P205" s="143" t="str">
        <f t="shared" si="9"/>
        <v/>
      </c>
      <c r="Q205" s="143" t="str">
        <f t="shared" si="10"/>
        <v/>
      </c>
      <c r="R205" s="339"/>
      <c r="S205" s="340"/>
      <c r="T205" s="340"/>
      <c r="U205" s="338"/>
      <c r="V205" s="341"/>
      <c r="W205" s="122"/>
      <c r="X205" s="342"/>
      <c r="Y205" s="343" t="str">
        <f t="shared" si="11"/>
        <v>0</v>
      </c>
      <c r="Z205" s="480"/>
      <c r="AK205" s="138"/>
      <c r="AL205" s="138"/>
      <c r="AM205" s="138"/>
      <c r="AN205" s="138"/>
      <c r="AO205" s="138"/>
      <c r="AP205" s="138"/>
      <c r="AQ205" s="138"/>
      <c r="AR205" s="138"/>
    </row>
    <row r="206" spans="1:44" x14ac:dyDescent="0.3">
      <c r="A206" s="147"/>
      <c r="B206" s="146">
        <v>197</v>
      </c>
      <c r="C206" s="142" t="str">
        <f>IF(Anlage_E!C206="","",Anlage_E!C206)</f>
        <v/>
      </c>
      <c r="D206" s="142" t="str">
        <f>IF(Anlage_E!F206="","",Anlage_E!F206)</f>
        <v/>
      </c>
      <c r="E206" s="142" t="str">
        <f>IF(Anlage_E!K206="","",Anlage_E!K206)</f>
        <v/>
      </c>
      <c r="F206" s="142" t="str">
        <f>IF(Anlage_E!D206="","",Anlage_E!D206)</f>
        <v/>
      </c>
      <c r="G206" s="142" t="str">
        <f>IF(Anlage_E!G206="","",Anlage_E!G206)</f>
        <v/>
      </c>
      <c r="H206" s="374" t="str">
        <f>IF(Anlage_E!H206="","",Anlage_E!H206)</f>
        <v/>
      </c>
      <c r="I206" s="142" t="str">
        <f>IF(Anlage_E!I206="","",Anlage_E!I206)</f>
        <v/>
      </c>
      <c r="J206" s="142" t="str">
        <f>IF(Anlage_E!J206="","",Anlage_E!J206)</f>
        <v/>
      </c>
      <c r="K206" s="142" t="str">
        <f>IF(Anlage_E!L206="","",Anlage_E!L206)</f>
        <v/>
      </c>
      <c r="L206" s="142" t="str">
        <f>IF(Anlage_E!M206="","",Anlage_E!M206)</f>
        <v/>
      </c>
      <c r="M206" s="142" t="str">
        <f>IF(Anlage_E!N206="","",Anlage_E!N206)</f>
        <v/>
      </c>
      <c r="N206" s="142" t="str">
        <f>IF(Anlage_E!O206="","",Anlage_E!O206)</f>
        <v/>
      </c>
      <c r="O206" s="142" t="str">
        <f>IF(Anlage_E!P206="","",Anlage_E!P206)</f>
        <v/>
      </c>
      <c r="P206" s="143" t="str">
        <f t="shared" si="9"/>
        <v/>
      </c>
      <c r="Q206" s="143" t="str">
        <f t="shared" si="10"/>
        <v/>
      </c>
      <c r="R206" s="339"/>
      <c r="S206" s="340"/>
      <c r="T206" s="340"/>
      <c r="U206" s="338"/>
      <c r="V206" s="341"/>
      <c r="W206" s="122"/>
      <c r="X206" s="342"/>
      <c r="Y206" s="343" t="str">
        <f t="shared" si="11"/>
        <v>0</v>
      </c>
      <c r="Z206" s="480"/>
      <c r="AK206" s="138"/>
      <c r="AL206" s="138"/>
      <c r="AM206" s="138"/>
      <c r="AN206" s="138"/>
      <c r="AO206" s="138"/>
      <c r="AP206" s="138"/>
      <c r="AQ206" s="138"/>
      <c r="AR206" s="138"/>
    </row>
    <row r="207" spans="1:44" x14ac:dyDescent="0.3">
      <c r="A207" s="147"/>
      <c r="B207" s="146">
        <v>198</v>
      </c>
      <c r="C207" s="142" t="str">
        <f>IF(Anlage_E!C207="","",Anlage_E!C207)</f>
        <v/>
      </c>
      <c r="D207" s="142" t="str">
        <f>IF(Anlage_E!F207="","",Anlage_E!F207)</f>
        <v/>
      </c>
      <c r="E207" s="142" t="str">
        <f>IF(Anlage_E!K207="","",Anlage_E!K207)</f>
        <v/>
      </c>
      <c r="F207" s="142" t="str">
        <f>IF(Anlage_E!D207="","",Anlage_E!D207)</f>
        <v/>
      </c>
      <c r="G207" s="142" t="str">
        <f>IF(Anlage_E!G207="","",Anlage_E!G207)</f>
        <v/>
      </c>
      <c r="H207" s="374" t="str">
        <f>IF(Anlage_E!H207="","",Anlage_E!H207)</f>
        <v/>
      </c>
      <c r="I207" s="142" t="str">
        <f>IF(Anlage_E!I207="","",Anlage_E!I207)</f>
        <v/>
      </c>
      <c r="J207" s="142" t="str">
        <f>IF(Anlage_E!J207="","",Anlage_E!J207)</f>
        <v/>
      </c>
      <c r="K207" s="142" t="str">
        <f>IF(Anlage_E!L207="","",Anlage_E!L207)</f>
        <v/>
      </c>
      <c r="L207" s="142" t="str">
        <f>IF(Anlage_E!M207="","",Anlage_E!M207)</f>
        <v/>
      </c>
      <c r="M207" s="142" t="str">
        <f>IF(Anlage_E!N207="","",Anlage_E!N207)</f>
        <v/>
      </c>
      <c r="N207" s="142" t="str">
        <f>IF(Anlage_E!O207="","",Anlage_E!O207)</f>
        <v/>
      </c>
      <c r="O207" s="142" t="str">
        <f>IF(Anlage_E!P207="","",Anlage_E!P207)</f>
        <v/>
      </c>
      <c r="P207" s="143" t="str">
        <f t="shared" si="9"/>
        <v/>
      </c>
      <c r="Q207" s="143" t="str">
        <f t="shared" si="10"/>
        <v/>
      </c>
      <c r="R207" s="339"/>
      <c r="S207" s="340"/>
      <c r="T207" s="340"/>
      <c r="U207" s="338"/>
      <c r="V207" s="341"/>
      <c r="W207" s="122"/>
      <c r="X207" s="342"/>
      <c r="Y207" s="343" t="str">
        <f t="shared" si="11"/>
        <v>0</v>
      </c>
      <c r="Z207" s="480"/>
      <c r="AK207" s="138"/>
      <c r="AL207" s="138"/>
      <c r="AM207" s="138"/>
      <c r="AN207" s="138"/>
      <c r="AO207" s="138"/>
      <c r="AP207" s="138"/>
      <c r="AQ207" s="138"/>
      <c r="AR207" s="138"/>
    </row>
    <row r="208" spans="1:44" x14ac:dyDescent="0.3">
      <c r="A208" s="147"/>
      <c r="B208" s="141">
        <v>199</v>
      </c>
      <c r="C208" s="142" t="str">
        <f>IF(Anlage_E!C208="","",Anlage_E!C208)</f>
        <v/>
      </c>
      <c r="D208" s="142" t="str">
        <f>IF(Anlage_E!F208="","",Anlage_E!F208)</f>
        <v/>
      </c>
      <c r="E208" s="142" t="str">
        <f>IF(Anlage_E!K208="","",Anlage_E!K208)</f>
        <v/>
      </c>
      <c r="F208" s="142" t="str">
        <f>IF(Anlage_E!D208="","",Anlage_E!D208)</f>
        <v/>
      </c>
      <c r="G208" s="142" t="str">
        <f>IF(Anlage_E!G208="","",Anlage_E!G208)</f>
        <v/>
      </c>
      <c r="H208" s="374" t="str">
        <f>IF(Anlage_E!H208="","",Anlage_E!H208)</f>
        <v/>
      </c>
      <c r="I208" s="142" t="str">
        <f>IF(Anlage_E!I208="","",Anlage_E!I208)</f>
        <v/>
      </c>
      <c r="J208" s="142" t="str">
        <f>IF(Anlage_E!J208="","",Anlage_E!J208)</f>
        <v/>
      </c>
      <c r="K208" s="142" t="str">
        <f>IF(Anlage_E!L208="","",Anlage_E!L208)</f>
        <v/>
      </c>
      <c r="L208" s="142" t="str">
        <f>IF(Anlage_E!M208="","",Anlage_E!M208)</f>
        <v/>
      </c>
      <c r="M208" s="142" t="str">
        <f>IF(Anlage_E!N208="","",Anlage_E!N208)</f>
        <v/>
      </c>
      <c r="N208" s="142" t="str">
        <f>IF(Anlage_E!O208="","",Anlage_E!O208)</f>
        <v/>
      </c>
      <c r="O208" s="142" t="str">
        <f>IF(Anlage_E!P208="","",Anlage_E!P208)</f>
        <v/>
      </c>
      <c r="P208" s="143" t="str">
        <f t="shared" si="9"/>
        <v/>
      </c>
      <c r="Q208" s="143" t="str">
        <f t="shared" si="10"/>
        <v/>
      </c>
      <c r="R208" s="339"/>
      <c r="S208" s="340"/>
      <c r="T208" s="340"/>
      <c r="U208" s="338"/>
      <c r="V208" s="341"/>
      <c r="W208" s="122"/>
      <c r="X208" s="342"/>
      <c r="Y208" s="343" t="str">
        <f t="shared" si="11"/>
        <v>0</v>
      </c>
      <c r="Z208" s="480"/>
      <c r="AK208" s="138"/>
      <c r="AL208" s="138"/>
      <c r="AM208" s="138"/>
      <c r="AN208" s="138"/>
      <c r="AO208" s="138"/>
      <c r="AP208" s="138"/>
      <c r="AQ208" s="138"/>
      <c r="AR208" s="138"/>
    </row>
    <row r="209" spans="1:44" x14ac:dyDescent="0.3">
      <c r="A209" s="147"/>
      <c r="B209" s="146">
        <v>200</v>
      </c>
      <c r="C209" s="142" t="str">
        <f>IF(Anlage_E!C209="","",Anlage_E!C209)</f>
        <v/>
      </c>
      <c r="D209" s="142" t="str">
        <f>IF(Anlage_E!F209="","",Anlage_E!F209)</f>
        <v/>
      </c>
      <c r="E209" s="142" t="str">
        <f>IF(Anlage_E!K209="","",Anlage_E!K209)</f>
        <v/>
      </c>
      <c r="F209" s="142" t="str">
        <f>IF(Anlage_E!D209="","",Anlage_E!D209)</f>
        <v/>
      </c>
      <c r="G209" s="142" t="str">
        <f>IF(Anlage_E!G209="","",Anlage_E!G209)</f>
        <v/>
      </c>
      <c r="H209" s="374" t="str">
        <f>IF(Anlage_E!H209="","",Anlage_E!H209)</f>
        <v/>
      </c>
      <c r="I209" s="142" t="str">
        <f>IF(Anlage_E!I209="","",Anlage_E!I209)</f>
        <v/>
      </c>
      <c r="J209" s="142" t="str">
        <f>IF(Anlage_E!J209="","",Anlage_E!J209)</f>
        <v/>
      </c>
      <c r="K209" s="142" t="str">
        <f>IF(Anlage_E!L209="","",Anlage_E!L209)</f>
        <v/>
      </c>
      <c r="L209" s="142" t="str">
        <f>IF(Anlage_E!M209="","",Anlage_E!M209)</f>
        <v/>
      </c>
      <c r="M209" s="142" t="str">
        <f>IF(Anlage_E!N209="","",Anlage_E!N209)</f>
        <v/>
      </c>
      <c r="N209" s="142" t="str">
        <f>IF(Anlage_E!O209="","",Anlage_E!O209)</f>
        <v/>
      </c>
      <c r="O209" s="142" t="str">
        <f>IF(Anlage_E!P209="","",Anlage_E!P209)</f>
        <v/>
      </c>
      <c r="P209" s="143" t="str">
        <f t="shared" si="9"/>
        <v/>
      </c>
      <c r="Q209" s="143" t="str">
        <f t="shared" si="10"/>
        <v/>
      </c>
      <c r="R209" s="339"/>
      <c r="S209" s="340"/>
      <c r="T209" s="340"/>
      <c r="U209" s="338"/>
      <c r="V209" s="341"/>
      <c r="W209" s="122"/>
      <c r="X209" s="342"/>
      <c r="Y209" s="343" t="str">
        <f t="shared" si="11"/>
        <v>0</v>
      </c>
      <c r="Z209" s="480"/>
      <c r="AK209" s="138"/>
      <c r="AL209" s="138"/>
      <c r="AM209" s="138"/>
      <c r="AN209" s="138"/>
      <c r="AO209" s="138"/>
      <c r="AP209" s="138"/>
      <c r="AQ209" s="138"/>
      <c r="AR209" s="138"/>
    </row>
    <row r="210" spans="1:44" x14ac:dyDescent="0.3">
      <c r="A210" s="147"/>
      <c r="B210" s="146">
        <v>201</v>
      </c>
      <c r="C210" s="142" t="str">
        <f>IF(Anlage_E!C210="","",Anlage_E!C210)</f>
        <v/>
      </c>
      <c r="D210" s="142" t="str">
        <f>IF(Anlage_E!F210="","",Anlage_E!F210)</f>
        <v/>
      </c>
      <c r="E210" s="142" t="str">
        <f>IF(Anlage_E!K210="","",Anlage_E!K210)</f>
        <v/>
      </c>
      <c r="F210" s="142" t="str">
        <f>IF(Anlage_E!D210="","",Anlage_E!D210)</f>
        <v/>
      </c>
      <c r="G210" s="142" t="str">
        <f>IF(Anlage_E!G210="","",Anlage_E!G210)</f>
        <v/>
      </c>
      <c r="H210" s="374" t="str">
        <f>IF(Anlage_E!H210="","",Anlage_E!H210)</f>
        <v/>
      </c>
      <c r="I210" s="142" t="str">
        <f>IF(Anlage_E!I210="","",Anlage_E!I210)</f>
        <v/>
      </c>
      <c r="J210" s="142" t="str">
        <f>IF(Anlage_E!J210="","",Anlage_E!J210)</f>
        <v/>
      </c>
      <c r="K210" s="142" t="str">
        <f>IF(Anlage_E!L210="","",Anlage_E!L210)</f>
        <v/>
      </c>
      <c r="L210" s="142" t="str">
        <f>IF(Anlage_E!M210="","",Anlage_E!M210)</f>
        <v/>
      </c>
      <c r="M210" s="142" t="str">
        <f>IF(Anlage_E!N210="","",Anlage_E!N210)</f>
        <v/>
      </c>
      <c r="N210" s="142" t="str">
        <f>IF(Anlage_E!O210="","",Anlage_E!O210)</f>
        <v/>
      </c>
      <c r="O210" s="142" t="str">
        <f>IF(Anlage_E!P210="","",Anlage_E!P210)</f>
        <v/>
      </c>
      <c r="P210" s="143" t="str">
        <f t="shared" si="9"/>
        <v/>
      </c>
      <c r="Q210" s="143" t="str">
        <f t="shared" si="10"/>
        <v/>
      </c>
      <c r="R210" s="339"/>
      <c r="S210" s="340"/>
      <c r="T210" s="340"/>
      <c r="U210" s="338"/>
      <c r="V210" s="341"/>
      <c r="W210" s="122"/>
      <c r="X210" s="342"/>
      <c r="Y210" s="343" t="str">
        <f t="shared" si="11"/>
        <v>0</v>
      </c>
      <c r="Z210" s="480"/>
      <c r="AK210" s="138"/>
      <c r="AL210" s="138"/>
      <c r="AM210" s="138"/>
      <c r="AN210" s="138"/>
      <c r="AO210" s="138"/>
      <c r="AP210" s="138"/>
      <c r="AQ210" s="138"/>
      <c r="AR210" s="138"/>
    </row>
    <row r="211" spans="1:44" x14ac:dyDescent="0.3">
      <c r="A211" s="147"/>
      <c r="B211" s="141">
        <v>202</v>
      </c>
      <c r="C211" s="142" t="str">
        <f>IF(Anlage_E!C211="","",Anlage_E!C211)</f>
        <v/>
      </c>
      <c r="D211" s="142" t="str">
        <f>IF(Anlage_E!F211="","",Anlage_E!F211)</f>
        <v/>
      </c>
      <c r="E211" s="142" t="str">
        <f>IF(Anlage_E!K211="","",Anlage_E!K211)</f>
        <v/>
      </c>
      <c r="F211" s="142" t="str">
        <f>IF(Anlage_E!D211="","",Anlage_E!D211)</f>
        <v/>
      </c>
      <c r="G211" s="142" t="str">
        <f>IF(Anlage_E!G211="","",Anlage_E!G211)</f>
        <v/>
      </c>
      <c r="H211" s="374" t="str">
        <f>IF(Anlage_E!H211="","",Anlage_E!H211)</f>
        <v/>
      </c>
      <c r="I211" s="142" t="str">
        <f>IF(Anlage_E!I211="","",Anlage_E!I211)</f>
        <v/>
      </c>
      <c r="J211" s="142" t="str">
        <f>IF(Anlage_E!J211="","",Anlage_E!J211)</f>
        <v/>
      </c>
      <c r="K211" s="142" t="str">
        <f>IF(Anlage_E!L211="","",Anlage_E!L211)</f>
        <v/>
      </c>
      <c r="L211" s="142" t="str">
        <f>IF(Anlage_E!M211="","",Anlage_E!M211)</f>
        <v/>
      </c>
      <c r="M211" s="142" t="str">
        <f>IF(Anlage_E!N211="","",Anlage_E!N211)</f>
        <v/>
      </c>
      <c r="N211" s="142" t="str">
        <f>IF(Anlage_E!O211="","",Anlage_E!O211)</f>
        <v/>
      </c>
      <c r="O211" s="142" t="str">
        <f>IF(Anlage_E!P211="","",Anlage_E!P211)</f>
        <v/>
      </c>
      <c r="P211" s="143" t="str">
        <f t="shared" si="9"/>
        <v/>
      </c>
      <c r="Q211" s="143" t="str">
        <f t="shared" si="10"/>
        <v/>
      </c>
      <c r="R211" s="339"/>
      <c r="S211" s="340"/>
      <c r="T211" s="340"/>
      <c r="U211" s="338"/>
      <c r="V211" s="341"/>
      <c r="W211" s="122"/>
      <c r="X211" s="342"/>
      <c r="Y211" s="343" t="str">
        <f t="shared" si="11"/>
        <v>0</v>
      </c>
      <c r="Z211" s="480"/>
      <c r="AK211" s="138"/>
      <c r="AL211" s="138"/>
      <c r="AM211" s="138"/>
      <c r="AN211" s="138"/>
      <c r="AO211" s="138"/>
      <c r="AP211" s="138"/>
      <c r="AQ211" s="138"/>
      <c r="AR211" s="138"/>
    </row>
    <row r="212" spans="1:44" x14ac:dyDescent="0.3">
      <c r="A212" s="147"/>
      <c r="B212" s="146">
        <v>203</v>
      </c>
      <c r="C212" s="142" t="str">
        <f>IF(Anlage_E!C212="","",Anlage_E!C212)</f>
        <v/>
      </c>
      <c r="D212" s="142" t="str">
        <f>IF(Anlage_E!F212="","",Anlage_E!F212)</f>
        <v/>
      </c>
      <c r="E212" s="142" t="str">
        <f>IF(Anlage_E!K212="","",Anlage_E!K212)</f>
        <v/>
      </c>
      <c r="F212" s="142" t="str">
        <f>IF(Anlage_E!D212="","",Anlage_E!D212)</f>
        <v/>
      </c>
      <c r="G212" s="142" t="str">
        <f>IF(Anlage_E!G212="","",Anlage_E!G212)</f>
        <v/>
      </c>
      <c r="H212" s="374" t="str">
        <f>IF(Anlage_E!H212="","",Anlage_E!H212)</f>
        <v/>
      </c>
      <c r="I212" s="142" t="str">
        <f>IF(Anlage_E!I212="","",Anlage_E!I212)</f>
        <v/>
      </c>
      <c r="J212" s="142" t="str">
        <f>IF(Anlage_E!J212="","",Anlage_E!J212)</f>
        <v/>
      </c>
      <c r="K212" s="142" t="str">
        <f>IF(Anlage_E!L212="","",Anlage_E!L212)</f>
        <v/>
      </c>
      <c r="L212" s="142" t="str">
        <f>IF(Anlage_E!M212="","",Anlage_E!M212)</f>
        <v/>
      </c>
      <c r="M212" s="142" t="str">
        <f>IF(Anlage_E!N212="","",Anlage_E!N212)</f>
        <v/>
      </c>
      <c r="N212" s="142" t="str">
        <f>IF(Anlage_E!O212="","",Anlage_E!O212)</f>
        <v/>
      </c>
      <c r="O212" s="142" t="str">
        <f>IF(Anlage_E!P212="","",Anlage_E!P212)</f>
        <v/>
      </c>
      <c r="P212" s="143" t="str">
        <f t="shared" si="9"/>
        <v/>
      </c>
      <c r="Q212" s="143" t="str">
        <f t="shared" si="10"/>
        <v/>
      </c>
      <c r="R212" s="339"/>
      <c r="S212" s="340"/>
      <c r="T212" s="340"/>
      <c r="U212" s="338"/>
      <c r="V212" s="341"/>
      <c r="W212" s="122"/>
      <c r="X212" s="342"/>
      <c r="Y212" s="343" t="str">
        <f t="shared" si="11"/>
        <v>0</v>
      </c>
      <c r="Z212" s="480"/>
      <c r="AK212" s="138"/>
      <c r="AL212" s="138"/>
      <c r="AM212" s="138"/>
      <c r="AN212" s="138"/>
      <c r="AO212" s="138"/>
      <c r="AP212" s="138"/>
      <c r="AQ212" s="138"/>
      <c r="AR212" s="138"/>
    </row>
    <row r="213" spans="1:44" x14ac:dyDescent="0.3">
      <c r="A213" s="147"/>
      <c r="B213" s="146">
        <v>204</v>
      </c>
      <c r="C213" s="142" t="str">
        <f>IF(Anlage_E!C213="","",Anlage_E!C213)</f>
        <v/>
      </c>
      <c r="D213" s="142" t="str">
        <f>IF(Anlage_E!F213="","",Anlage_E!F213)</f>
        <v/>
      </c>
      <c r="E213" s="142" t="str">
        <f>IF(Anlage_E!K213="","",Anlage_E!K213)</f>
        <v/>
      </c>
      <c r="F213" s="142" t="str">
        <f>IF(Anlage_E!D213="","",Anlage_E!D213)</f>
        <v/>
      </c>
      <c r="G213" s="142" t="str">
        <f>IF(Anlage_E!G213="","",Anlage_E!G213)</f>
        <v/>
      </c>
      <c r="H213" s="374" t="str">
        <f>IF(Anlage_E!H213="","",Anlage_E!H213)</f>
        <v/>
      </c>
      <c r="I213" s="142" t="str">
        <f>IF(Anlage_E!I213="","",Anlage_E!I213)</f>
        <v/>
      </c>
      <c r="J213" s="142" t="str">
        <f>IF(Anlage_E!J213="","",Anlage_E!J213)</f>
        <v/>
      </c>
      <c r="K213" s="142" t="str">
        <f>IF(Anlage_E!L213="","",Anlage_E!L213)</f>
        <v/>
      </c>
      <c r="L213" s="142" t="str">
        <f>IF(Anlage_E!M213="","",Anlage_E!M213)</f>
        <v/>
      </c>
      <c r="M213" s="142" t="str">
        <f>IF(Anlage_E!N213="","",Anlage_E!N213)</f>
        <v/>
      </c>
      <c r="N213" s="142" t="str">
        <f>IF(Anlage_E!O213="","",Anlage_E!O213)</f>
        <v/>
      </c>
      <c r="O213" s="142" t="str">
        <f>IF(Anlage_E!P213="","",Anlage_E!P213)</f>
        <v/>
      </c>
      <c r="P213" s="143" t="str">
        <f t="shared" si="9"/>
        <v/>
      </c>
      <c r="Q213" s="143" t="str">
        <f t="shared" si="10"/>
        <v/>
      </c>
      <c r="R213" s="339"/>
      <c r="S213" s="340"/>
      <c r="T213" s="340"/>
      <c r="U213" s="338"/>
      <c r="V213" s="341"/>
      <c r="W213" s="122"/>
      <c r="X213" s="342"/>
      <c r="Y213" s="343" t="str">
        <f t="shared" si="11"/>
        <v>0</v>
      </c>
      <c r="Z213" s="480"/>
      <c r="AK213" s="138"/>
      <c r="AL213" s="138"/>
      <c r="AM213" s="138"/>
      <c r="AN213" s="138"/>
      <c r="AO213" s="138"/>
      <c r="AP213" s="138"/>
      <c r="AQ213" s="138"/>
      <c r="AR213" s="138"/>
    </row>
    <row r="214" spans="1:44" x14ac:dyDescent="0.3">
      <c r="A214" s="147"/>
      <c r="B214" s="141">
        <v>205</v>
      </c>
      <c r="C214" s="142" t="str">
        <f>IF(Anlage_E!C214="","",Anlage_E!C214)</f>
        <v/>
      </c>
      <c r="D214" s="142" t="str">
        <f>IF(Anlage_E!F214="","",Anlage_E!F214)</f>
        <v/>
      </c>
      <c r="E214" s="142" t="str">
        <f>IF(Anlage_E!K214="","",Anlage_E!K214)</f>
        <v/>
      </c>
      <c r="F214" s="142" t="str">
        <f>IF(Anlage_E!D214="","",Anlage_E!D214)</f>
        <v/>
      </c>
      <c r="G214" s="142" t="str">
        <f>IF(Anlage_E!G214="","",Anlage_E!G214)</f>
        <v/>
      </c>
      <c r="H214" s="374" t="str">
        <f>IF(Anlage_E!H214="","",Anlage_E!H214)</f>
        <v/>
      </c>
      <c r="I214" s="142" t="str">
        <f>IF(Anlage_E!I214="","",Anlage_E!I214)</f>
        <v/>
      </c>
      <c r="J214" s="142" t="str">
        <f>IF(Anlage_E!J214="","",Anlage_E!J214)</f>
        <v/>
      </c>
      <c r="K214" s="142" t="str">
        <f>IF(Anlage_E!L214="","",Anlage_E!L214)</f>
        <v/>
      </c>
      <c r="L214" s="142" t="str">
        <f>IF(Anlage_E!M214="","",Anlage_E!M214)</f>
        <v/>
      </c>
      <c r="M214" s="142" t="str">
        <f>IF(Anlage_E!N214="","",Anlage_E!N214)</f>
        <v/>
      </c>
      <c r="N214" s="142" t="str">
        <f>IF(Anlage_E!O214="","",Anlage_E!O214)</f>
        <v/>
      </c>
      <c r="O214" s="142" t="str">
        <f>IF(Anlage_E!P214="","",Anlage_E!P214)</f>
        <v/>
      </c>
      <c r="P214" s="143" t="str">
        <f t="shared" si="9"/>
        <v/>
      </c>
      <c r="Q214" s="143" t="str">
        <f t="shared" si="10"/>
        <v/>
      </c>
      <c r="R214" s="339"/>
      <c r="S214" s="340"/>
      <c r="T214" s="340"/>
      <c r="U214" s="338"/>
      <c r="V214" s="341"/>
      <c r="W214" s="122"/>
      <c r="X214" s="342"/>
      <c r="Y214" s="343" t="str">
        <f t="shared" si="11"/>
        <v>0</v>
      </c>
      <c r="Z214" s="480"/>
      <c r="AK214" s="138"/>
      <c r="AL214" s="138"/>
      <c r="AM214" s="138"/>
      <c r="AN214" s="138"/>
      <c r="AO214" s="138"/>
      <c r="AP214" s="138"/>
      <c r="AQ214" s="138"/>
      <c r="AR214" s="138"/>
    </row>
    <row r="215" spans="1:44" x14ac:dyDescent="0.3">
      <c r="A215" s="147"/>
      <c r="B215" s="146">
        <v>206</v>
      </c>
      <c r="C215" s="142" t="str">
        <f>IF(Anlage_E!C215="","",Anlage_E!C215)</f>
        <v/>
      </c>
      <c r="D215" s="142" t="str">
        <f>IF(Anlage_E!F215="","",Anlage_E!F215)</f>
        <v/>
      </c>
      <c r="E215" s="142" t="str">
        <f>IF(Anlage_E!K215="","",Anlage_E!K215)</f>
        <v/>
      </c>
      <c r="F215" s="142" t="str">
        <f>IF(Anlage_E!D215="","",Anlage_E!D215)</f>
        <v/>
      </c>
      <c r="G215" s="142" t="str">
        <f>IF(Anlage_E!G215="","",Anlage_E!G215)</f>
        <v/>
      </c>
      <c r="H215" s="374" t="str">
        <f>IF(Anlage_E!H215="","",Anlage_E!H215)</f>
        <v/>
      </c>
      <c r="I215" s="142" t="str">
        <f>IF(Anlage_E!I215="","",Anlage_E!I215)</f>
        <v/>
      </c>
      <c r="J215" s="142" t="str">
        <f>IF(Anlage_E!J215="","",Anlage_E!J215)</f>
        <v/>
      </c>
      <c r="K215" s="142" t="str">
        <f>IF(Anlage_E!L215="","",Anlage_E!L215)</f>
        <v/>
      </c>
      <c r="L215" s="142" t="str">
        <f>IF(Anlage_E!M215="","",Anlage_E!M215)</f>
        <v/>
      </c>
      <c r="M215" s="142" t="str">
        <f>IF(Anlage_E!N215="","",Anlage_E!N215)</f>
        <v/>
      </c>
      <c r="N215" s="142" t="str">
        <f>IF(Anlage_E!O215="","",Anlage_E!O215)</f>
        <v/>
      </c>
      <c r="O215" s="142" t="str">
        <f>IF(Anlage_E!P215="","",Anlage_E!P215)</f>
        <v/>
      </c>
      <c r="P215" s="143" t="str">
        <f t="shared" si="9"/>
        <v/>
      </c>
      <c r="Q215" s="143" t="str">
        <f t="shared" si="10"/>
        <v/>
      </c>
      <c r="R215" s="339"/>
      <c r="S215" s="340"/>
      <c r="T215" s="340"/>
      <c r="U215" s="338"/>
      <c r="V215" s="341"/>
      <c r="W215" s="122"/>
      <c r="X215" s="342"/>
      <c r="Y215" s="343" t="str">
        <f t="shared" si="11"/>
        <v>0</v>
      </c>
      <c r="Z215" s="480"/>
      <c r="AK215" s="138"/>
      <c r="AL215" s="138"/>
      <c r="AM215" s="138"/>
      <c r="AN215" s="138"/>
      <c r="AO215" s="138"/>
      <c r="AP215" s="138"/>
      <c r="AQ215" s="138"/>
      <c r="AR215" s="138"/>
    </row>
    <row r="216" spans="1:44" x14ac:dyDescent="0.3">
      <c r="A216" s="147"/>
      <c r="B216" s="146">
        <v>207</v>
      </c>
      <c r="C216" s="142" t="str">
        <f>IF(Anlage_E!C216="","",Anlage_E!C216)</f>
        <v/>
      </c>
      <c r="D216" s="142" t="str">
        <f>IF(Anlage_E!F216="","",Anlage_E!F216)</f>
        <v/>
      </c>
      <c r="E216" s="142" t="str">
        <f>IF(Anlage_E!K216="","",Anlage_E!K216)</f>
        <v/>
      </c>
      <c r="F216" s="142" t="str">
        <f>IF(Anlage_E!D216="","",Anlage_E!D216)</f>
        <v/>
      </c>
      <c r="G216" s="142" t="str">
        <f>IF(Anlage_E!G216="","",Anlage_E!G216)</f>
        <v/>
      </c>
      <c r="H216" s="374" t="str">
        <f>IF(Anlage_E!H216="","",Anlage_E!H216)</f>
        <v/>
      </c>
      <c r="I216" s="142" t="str">
        <f>IF(Anlage_E!I216="","",Anlage_E!I216)</f>
        <v/>
      </c>
      <c r="J216" s="142" t="str">
        <f>IF(Anlage_E!J216="","",Anlage_E!J216)</f>
        <v/>
      </c>
      <c r="K216" s="142" t="str">
        <f>IF(Anlage_E!L216="","",Anlage_E!L216)</f>
        <v/>
      </c>
      <c r="L216" s="142" t="str">
        <f>IF(Anlage_E!M216="","",Anlage_E!M216)</f>
        <v/>
      </c>
      <c r="M216" s="142" t="str">
        <f>IF(Anlage_E!N216="","",Anlage_E!N216)</f>
        <v/>
      </c>
      <c r="N216" s="142" t="str">
        <f>IF(Anlage_E!O216="","",Anlage_E!O216)</f>
        <v/>
      </c>
      <c r="O216" s="142" t="str">
        <f>IF(Anlage_E!P216="","",Anlage_E!P216)</f>
        <v/>
      </c>
      <c r="P216" s="143" t="str">
        <f t="shared" si="9"/>
        <v/>
      </c>
      <c r="Q216" s="143" t="str">
        <f t="shared" si="10"/>
        <v/>
      </c>
      <c r="R216" s="339"/>
      <c r="S216" s="340"/>
      <c r="T216" s="340"/>
      <c r="U216" s="338"/>
      <c r="V216" s="341"/>
      <c r="W216" s="122"/>
      <c r="X216" s="342"/>
      <c r="Y216" s="343" t="str">
        <f t="shared" si="11"/>
        <v>0</v>
      </c>
      <c r="Z216" s="480"/>
      <c r="AK216" s="138"/>
      <c r="AL216" s="138"/>
      <c r="AM216" s="138"/>
      <c r="AN216" s="138"/>
      <c r="AO216" s="138"/>
      <c r="AP216" s="138"/>
      <c r="AQ216" s="138"/>
      <c r="AR216" s="138"/>
    </row>
    <row r="217" spans="1:44" x14ac:dyDescent="0.3">
      <c r="A217" s="147"/>
      <c r="B217" s="141">
        <v>208</v>
      </c>
      <c r="C217" s="142" t="str">
        <f>IF(Anlage_E!C217="","",Anlage_E!C217)</f>
        <v/>
      </c>
      <c r="D217" s="142" t="str">
        <f>IF(Anlage_E!F217="","",Anlage_E!F217)</f>
        <v/>
      </c>
      <c r="E217" s="142" t="str">
        <f>IF(Anlage_E!K217="","",Anlage_E!K217)</f>
        <v/>
      </c>
      <c r="F217" s="142" t="str">
        <f>IF(Anlage_E!D217="","",Anlage_E!D217)</f>
        <v/>
      </c>
      <c r="G217" s="142" t="str">
        <f>IF(Anlage_E!G217="","",Anlage_E!G217)</f>
        <v/>
      </c>
      <c r="H217" s="374" t="str">
        <f>IF(Anlage_E!H217="","",Anlage_E!H217)</f>
        <v/>
      </c>
      <c r="I217" s="142" t="str">
        <f>IF(Anlage_E!I217="","",Anlage_E!I217)</f>
        <v/>
      </c>
      <c r="J217" s="142" t="str">
        <f>IF(Anlage_E!J217="","",Anlage_E!J217)</f>
        <v/>
      </c>
      <c r="K217" s="142" t="str">
        <f>IF(Anlage_E!L217="","",Anlage_E!L217)</f>
        <v/>
      </c>
      <c r="L217" s="142" t="str">
        <f>IF(Anlage_E!M217="","",Anlage_E!M217)</f>
        <v/>
      </c>
      <c r="M217" s="142" t="str">
        <f>IF(Anlage_E!N217="","",Anlage_E!N217)</f>
        <v/>
      </c>
      <c r="N217" s="142" t="str">
        <f>IF(Anlage_E!O217="","",Anlage_E!O217)</f>
        <v/>
      </c>
      <c r="O217" s="142" t="str">
        <f>IF(Anlage_E!P217="","",Anlage_E!P217)</f>
        <v/>
      </c>
      <c r="P217" s="143" t="str">
        <f t="shared" si="9"/>
        <v/>
      </c>
      <c r="Q217" s="143" t="str">
        <f t="shared" si="10"/>
        <v/>
      </c>
      <c r="R217" s="339"/>
      <c r="S217" s="340"/>
      <c r="T217" s="340"/>
      <c r="U217" s="338"/>
      <c r="V217" s="341"/>
      <c r="W217" s="122"/>
      <c r="X217" s="342"/>
      <c r="Y217" s="343" t="str">
        <f t="shared" si="11"/>
        <v>0</v>
      </c>
      <c r="Z217" s="480"/>
      <c r="AK217" s="138"/>
      <c r="AL217" s="138"/>
      <c r="AM217" s="138"/>
      <c r="AN217" s="138"/>
      <c r="AO217" s="138"/>
      <c r="AP217" s="138"/>
      <c r="AQ217" s="138"/>
      <c r="AR217" s="138"/>
    </row>
    <row r="218" spans="1:44" x14ac:dyDescent="0.3">
      <c r="A218" s="147"/>
      <c r="B218" s="146">
        <v>209</v>
      </c>
      <c r="C218" s="142" t="str">
        <f>IF(Anlage_E!C218="","",Anlage_E!C218)</f>
        <v/>
      </c>
      <c r="D218" s="142" t="str">
        <f>IF(Anlage_E!F218="","",Anlage_E!F218)</f>
        <v/>
      </c>
      <c r="E218" s="142" t="str">
        <f>IF(Anlage_E!K218="","",Anlage_E!K218)</f>
        <v/>
      </c>
      <c r="F218" s="142" t="str">
        <f>IF(Anlage_E!D218="","",Anlage_E!D218)</f>
        <v/>
      </c>
      <c r="G218" s="142" t="str">
        <f>IF(Anlage_E!G218="","",Anlage_E!G218)</f>
        <v/>
      </c>
      <c r="H218" s="374" t="str">
        <f>IF(Anlage_E!H218="","",Anlage_E!H218)</f>
        <v/>
      </c>
      <c r="I218" s="142" t="str">
        <f>IF(Anlage_E!I218="","",Anlage_E!I218)</f>
        <v/>
      </c>
      <c r="J218" s="142" t="str">
        <f>IF(Anlage_E!J218="","",Anlage_E!J218)</f>
        <v/>
      </c>
      <c r="K218" s="142" t="str">
        <f>IF(Anlage_E!L218="","",Anlage_E!L218)</f>
        <v/>
      </c>
      <c r="L218" s="142" t="str">
        <f>IF(Anlage_E!M218="","",Anlage_E!M218)</f>
        <v/>
      </c>
      <c r="M218" s="142" t="str">
        <f>IF(Anlage_E!N218="","",Anlage_E!N218)</f>
        <v/>
      </c>
      <c r="N218" s="142" t="str">
        <f>IF(Anlage_E!O218="","",Anlage_E!O218)</f>
        <v/>
      </c>
      <c r="O218" s="142" t="str">
        <f>IF(Anlage_E!P218="","",Anlage_E!P218)</f>
        <v/>
      </c>
      <c r="P218" s="143" t="str">
        <f t="shared" si="9"/>
        <v/>
      </c>
      <c r="Q218" s="143" t="str">
        <f t="shared" si="10"/>
        <v/>
      </c>
      <c r="R218" s="339"/>
      <c r="S218" s="340"/>
      <c r="T218" s="340"/>
      <c r="U218" s="338"/>
      <c r="V218" s="341"/>
      <c r="W218" s="122"/>
      <c r="X218" s="342"/>
      <c r="Y218" s="343" t="str">
        <f t="shared" si="11"/>
        <v>0</v>
      </c>
      <c r="Z218" s="480"/>
      <c r="AK218" s="138"/>
      <c r="AL218" s="138"/>
      <c r="AM218" s="138"/>
      <c r="AN218" s="138"/>
      <c r="AO218" s="138"/>
      <c r="AP218" s="138"/>
      <c r="AQ218" s="138"/>
      <c r="AR218" s="138"/>
    </row>
    <row r="219" spans="1:44" x14ac:dyDescent="0.3">
      <c r="A219" s="147"/>
      <c r="B219" s="146">
        <v>210</v>
      </c>
      <c r="C219" s="142" t="str">
        <f>IF(Anlage_E!C219="","",Anlage_E!C219)</f>
        <v/>
      </c>
      <c r="D219" s="142" t="str">
        <f>IF(Anlage_E!F219="","",Anlage_E!F219)</f>
        <v/>
      </c>
      <c r="E219" s="142" t="str">
        <f>IF(Anlage_E!K219="","",Anlage_E!K219)</f>
        <v/>
      </c>
      <c r="F219" s="142" t="str">
        <f>IF(Anlage_E!D219="","",Anlage_E!D219)</f>
        <v/>
      </c>
      <c r="G219" s="142" t="str">
        <f>IF(Anlage_E!G219="","",Anlage_E!G219)</f>
        <v/>
      </c>
      <c r="H219" s="374" t="str">
        <f>IF(Anlage_E!H219="","",Anlage_E!H219)</f>
        <v/>
      </c>
      <c r="I219" s="142" t="str">
        <f>IF(Anlage_E!I219="","",Anlage_E!I219)</f>
        <v/>
      </c>
      <c r="J219" s="142" t="str">
        <f>IF(Anlage_E!J219="","",Anlage_E!J219)</f>
        <v/>
      </c>
      <c r="K219" s="142" t="str">
        <f>IF(Anlage_E!L219="","",Anlage_E!L219)</f>
        <v/>
      </c>
      <c r="L219" s="142" t="str">
        <f>IF(Anlage_E!M219="","",Anlage_E!M219)</f>
        <v/>
      </c>
      <c r="M219" s="142" t="str">
        <f>IF(Anlage_E!N219="","",Anlage_E!N219)</f>
        <v/>
      </c>
      <c r="N219" s="142" t="str">
        <f>IF(Anlage_E!O219="","",Anlage_E!O219)</f>
        <v/>
      </c>
      <c r="O219" s="142" t="str">
        <f>IF(Anlage_E!P219="","",Anlage_E!P219)</f>
        <v/>
      </c>
      <c r="P219" s="143" t="str">
        <f t="shared" si="9"/>
        <v/>
      </c>
      <c r="Q219" s="143" t="str">
        <f t="shared" si="10"/>
        <v/>
      </c>
      <c r="R219" s="339"/>
      <c r="S219" s="340"/>
      <c r="T219" s="340"/>
      <c r="U219" s="338"/>
      <c r="V219" s="341"/>
      <c r="W219" s="122"/>
      <c r="X219" s="342"/>
      <c r="Y219" s="343" t="str">
        <f t="shared" si="11"/>
        <v>0</v>
      </c>
      <c r="Z219" s="480"/>
      <c r="AK219" s="138"/>
      <c r="AL219" s="138"/>
      <c r="AM219" s="138"/>
      <c r="AN219" s="138"/>
      <c r="AO219" s="138"/>
      <c r="AP219" s="138"/>
      <c r="AQ219" s="138"/>
      <c r="AR219" s="138"/>
    </row>
    <row r="220" spans="1:44" x14ac:dyDescent="0.3">
      <c r="A220" s="147"/>
      <c r="B220" s="141">
        <v>211</v>
      </c>
      <c r="C220" s="142" t="str">
        <f>IF(Anlage_E!C220="","",Anlage_E!C220)</f>
        <v/>
      </c>
      <c r="D220" s="142" t="str">
        <f>IF(Anlage_E!F220="","",Anlage_E!F220)</f>
        <v/>
      </c>
      <c r="E220" s="142" t="str">
        <f>IF(Anlage_E!K220="","",Anlage_E!K220)</f>
        <v/>
      </c>
      <c r="F220" s="142" t="str">
        <f>IF(Anlage_E!D220="","",Anlage_E!D220)</f>
        <v/>
      </c>
      <c r="G220" s="142" t="str">
        <f>IF(Anlage_E!G220="","",Anlage_E!G220)</f>
        <v/>
      </c>
      <c r="H220" s="374" t="str">
        <f>IF(Anlage_E!H220="","",Anlage_E!H220)</f>
        <v/>
      </c>
      <c r="I220" s="142" t="str">
        <f>IF(Anlage_E!I220="","",Anlage_E!I220)</f>
        <v/>
      </c>
      <c r="J220" s="142" t="str">
        <f>IF(Anlage_E!J220="","",Anlage_E!J220)</f>
        <v/>
      </c>
      <c r="K220" s="142" t="str">
        <f>IF(Anlage_E!L220="","",Anlage_E!L220)</f>
        <v/>
      </c>
      <c r="L220" s="142" t="str">
        <f>IF(Anlage_E!M220="","",Anlage_E!M220)</f>
        <v/>
      </c>
      <c r="M220" s="142" t="str">
        <f>IF(Anlage_E!N220="","",Anlage_E!N220)</f>
        <v/>
      </c>
      <c r="N220" s="142" t="str">
        <f>IF(Anlage_E!O220="","",Anlage_E!O220)</f>
        <v/>
      </c>
      <c r="O220" s="142" t="str">
        <f>IF(Anlage_E!P220="","",Anlage_E!P220)</f>
        <v/>
      </c>
      <c r="P220" s="143" t="str">
        <f t="shared" si="9"/>
        <v/>
      </c>
      <c r="Q220" s="143" t="str">
        <f t="shared" si="10"/>
        <v/>
      </c>
      <c r="R220" s="339"/>
      <c r="S220" s="340"/>
      <c r="T220" s="340"/>
      <c r="U220" s="338"/>
      <c r="V220" s="341"/>
      <c r="W220" s="122"/>
      <c r="X220" s="342"/>
      <c r="Y220" s="343" t="str">
        <f t="shared" si="11"/>
        <v>0</v>
      </c>
      <c r="Z220" s="480"/>
      <c r="AK220" s="138"/>
      <c r="AL220" s="138"/>
      <c r="AM220" s="138"/>
      <c r="AN220" s="138"/>
      <c r="AO220" s="138"/>
      <c r="AP220" s="138"/>
      <c r="AQ220" s="138"/>
      <c r="AR220" s="138"/>
    </row>
    <row r="221" spans="1:44" x14ac:dyDescent="0.3">
      <c r="A221" s="147"/>
      <c r="B221" s="146">
        <v>212</v>
      </c>
      <c r="C221" s="142" t="str">
        <f>IF(Anlage_E!C221="","",Anlage_E!C221)</f>
        <v/>
      </c>
      <c r="D221" s="142" t="str">
        <f>IF(Anlage_E!F221="","",Anlage_E!F221)</f>
        <v/>
      </c>
      <c r="E221" s="142" t="str">
        <f>IF(Anlage_E!K221="","",Anlage_E!K221)</f>
        <v/>
      </c>
      <c r="F221" s="142" t="str">
        <f>IF(Anlage_E!D221="","",Anlage_E!D221)</f>
        <v/>
      </c>
      <c r="G221" s="142" t="str">
        <f>IF(Anlage_E!G221="","",Anlage_E!G221)</f>
        <v/>
      </c>
      <c r="H221" s="374" t="str">
        <f>IF(Anlage_E!H221="","",Anlage_E!H221)</f>
        <v/>
      </c>
      <c r="I221" s="142" t="str">
        <f>IF(Anlage_E!I221="","",Anlage_E!I221)</f>
        <v/>
      </c>
      <c r="J221" s="142" t="str">
        <f>IF(Anlage_E!J221="","",Anlage_E!J221)</f>
        <v/>
      </c>
      <c r="K221" s="142" t="str">
        <f>IF(Anlage_E!L221="","",Anlage_E!L221)</f>
        <v/>
      </c>
      <c r="L221" s="142" t="str">
        <f>IF(Anlage_E!M221="","",Anlage_E!M221)</f>
        <v/>
      </c>
      <c r="M221" s="142" t="str">
        <f>IF(Anlage_E!N221="","",Anlage_E!N221)</f>
        <v/>
      </c>
      <c r="N221" s="142" t="str">
        <f>IF(Anlage_E!O221="","",Anlage_E!O221)</f>
        <v/>
      </c>
      <c r="O221" s="142" t="str">
        <f>IF(Anlage_E!P221="","",Anlage_E!P221)</f>
        <v/>
      </c>
      <c r="P221" s="143" t="str">
        <f t="shared" si="9"/>
        <v/>
      </c>
      <c r="Q221" s="143" t="str">
        <f t="shared" si="10"/>
        <v/>
      </c>
      <c r="R221" s="339"/>
      <c r="S221" s="340"/>
      <c r="T221" s="340"/>
      <c r="U221" s="338"/>
      <c r="V221" s="341"/>
      <c r="W221" s="122"/>
      <c r="X221" s="342"/>
      <c r="Y221" s="343" t="str">
        <f t="shared" si="11"/>
        <v>0</v>
      </c>
      <c r="Z221" s="480"/>
      <c r="AK221" s="138"/>
      <c r="AL221" s="138"/>
      <c r="AM221" s="138"/>
      <c r="AN221" s="138"/>
      <c r="AO221" s="138"/>
      <c r="AP221" s="138"/>
      <c r="AQ221" s="138"/>
      <c r="AR221" s="138"/>
    </row>
    <row r="222" spans="1:44" x14ac:dyDescent="0.3">
      <c r="A222" s="147"/>
      <c r="B222" s="146">
        <v>213</v>
      </c>
      <c r="C222" s="142" t="str">
        <f>IF(Anlage_E!C222="","",Anlage_E!C222)</f>
        <v/>
      </c>
      <c r="D222" s="142" t="str">
        <f>IF(Anlage_E!F222="","",Anlage_E!F222)</f>
        <v/>
      </c>
      <c r="E222" s="142" t="str">
        <f>IF(Anlage_E!K222="","",Anlage_E!K222)</f>
        <v/>
      </c>
      <c r="F222" s="142" t="str">
        <f>IF(Anlage_E!D222="","",Anlage_E!D222)</f>
        <v/>
      </c>
      <c r="G222" s="142" t="str">
        <f>IF(Anlage_E!G222="","",Anlage_E!G222)</f>
        <v/>
      </c>
      <c r="H222" s="374" t="str">
        <f>IF(Anlage_E!H222="","",Anlage_E!H222)</f>
        <v/>
      </c>
      <c r="I222" s="142" t="str">
        <f>IF(Anlage_E!I222="","",Anlage_E!I222)</f>
        <v/>
      </c>
      <c r="J222" s="142" t="str">
        <f>IF(Anlage_E!J222="","",Anlage_E!J222)</f>
        <v/>
      </c>
      <c r="K222" s="142" t="str">
        <f>IF(Anlage_E!L222="","",Anlage_E!L222)</f>
        <v/>
      </c>
      <c r="L222" s="142" t="str">
        <f>IF(Anlage_E!M222="","",Anlage_E!M222)</f>
        <v/>
      </c>
      <c r="M222" s="142" t="str">
        <f>IF(Anlage_E!N222="","",Anlage_E!N222)</f>
        <v/>
      </c>
      <c r="N222" s="142" t="str">
        <f>IF(Anlage_E!O222="","",Anlage_E!O222)</f>
        <v/>
      </c>
      <c r="O222" s="142" t="str">
        <f>IF(Anlage_E!P222="","",Anlage_E!P222)</f>
        <v/>
      </c>
      <c r="P222" s="143" t="str">
        <f t="shared" si="9"/>
        <v/>
      </c>
      <c r="Q222" s="143" t="str">
        <f t="shared" si="10"/>
        <v/>
      </c>
      <c r="R222" s="339"/>
      <c r="S222" s="340"/>
      <c r="T222" s="340"/>
      <c r="U222" s="338"/>
      <c r="V222" s="341"/>
      <c r="W222" s="122"/>
      <c r="X222" s="342"/>
      <c r="Y222" s="343" t="str">
        <f t="shared" si="11"/>
        <v>0</v>
      </c>
      <c r="Z222" s="480"/>
      <c r="AK222" s="138"/>
      <c r="AL222" s="138"/>
      <c r="AM222" s="138"/>
      <c r="AN222" s="138"/>
      <c r="AO222" s="138"/>
      <c r="AP222" s="138"/>
      <c r="AQ222" s="138"/>
      <c r="AR222" s="138"/>
    </row>
    <row r="223" spans="1:44" x14ac:dyDescent="0.3">
      <c r="A223" s="147"/>
      <c r="B223" s="141">
        <v>214</v>
      </c>
      <c r="C223" s="142" t="str">
        <f>IF(Anlage_E!C223="","",Anlage_E!C223)</f>
        <v/>
      </c>
      <c r="D223" s="142" t="str">
        <f>IF(Anlage_E!F223="","",Anlage_E!F223)</f>
        <v/>
      </c>
      <c r="E223" s="142" t="str">
        <f>IF(Anlage_E!K223="","",Anlage_E!K223)</f>
        <v/>
      </c>
      <c r="F223" s="142" t="str">
        <f>IF(Anlage_E!D223="","",Anlage_E!D223)</f>
        <v/>
      </c>
      <c r="G223" s="142" t="str">
        <f>IF(Anlage_E!G223="","",Anlage_E!G223)</f>
        <v/>
      </c>
      <c r="H223" s="374" t="str">
        <f>IF(Anlage_E!H223="","",Anlage_E!H223)</f>
        <v/>
      </c>
      <c r="I223" s="142" t="str">
        <f>IF(Anlage_E!I223="","",Anlage_E!I223)</f>
        <v/>
      </c>
      <c r="J223" s="142" t="str">
        <f>IF(Anlage_E!J223="","",Anlage_E!J223)</f>
        <v/>
      </c>
      <c r="K223" s="142" t="str">
        <f>IF(Anlage_E!L223="","",Anlage_E!L223)</f>
        <v/>
      </c>
      <c r="L223" s="142" t="str">
        <f>IF(Anlage_E!M223="","",Anlage_E!M223)</f>
        <v/>
      </c>
      <c r="M223" s="142" t="str">
        <f>IF(Anlage_E!N223="","",Anlage_E!N223)</f>
        <v/>
      </c>
      <c r="N223" s="142" t="str">
        <f>IF(Anlage_E!O223="","",Anlage_E!O223)</f>
        <v/>
      </c>
      <c r="O223" s="142" t="str">
        <f>IF(Anlage_E!P223="","",Anlage_E!P223)</f>
        <v/>
      </c>
      <c r="P223" s="143" t="str">
        <f t="shared" si="9"/>
        <v/>
      </c>
      <c r="Q223" s="143" t="str">
        <f t="shared" si="10"/>
        <v/>
      </c>
      <c r="R223" s="339"/>
      <c r="S223" s="340"/>
      <c r="T223" s="340"/>
      <c r="U223" s="338"/>
      <c r="V223" s="341"/>
      <c r="W223" s="122"/>
      <c r="X223" s="342"/>
      <c r="Y223" s="343" t="str">
        <f t="shared" si="11"/>
        <v>0</v>
      </c>
      <c r="Z223" s="480"/>
      <c r="AK223" s="138"/>
      <c r="AL223" s="138"/>
      <c r="AM223" s="138"/>
      <c r="AN223" s="138"/>
      <c r="AO223" s="138"/>
      <c r="AP223" s="138"/>
      <c r="AQ223" s="138"/>
      <c r="AR223" s="138"/>
    </row>
    <row r="224" spans="1:44" x14ac:dyDescent="0.3">
      <c r="A224" s="147"/>
      <c r="B224" s="146">
        <v>215</v>
      </c>
      <c r="C224" s="142" t="str">
        <f>IF(Anlage_E!C224="","",Anlage_E!C224)</f>
        <v/>
      </c>
      <c r="D224" s="142" t="str">
        <f>IF(Anlage_E!F224="","",Anlage_E!F224)</f>
        <v/>
      </c>
      <c r="E224" s="142" t="str">
        <f>IF(Anlage_E!K224="","",Anlage_E!K224)</f>
        <v/>
      </c>
      <c r="F224" s="142" t="str">
        <f>IF(Anlage_E!D224="","",Anlage_E!D224)</f>
        <v/>
      </c>
      <c r="G224" s="142" t="str">
        <f>IF(Anlage_E!G224="","",Anlage_E!G224)</f>
        <v/>
      </c>
      <c r="H224" s="374" t="str">
        <f>IF(Anlage_E!H224="","",Anlage_E!H224)</f>
        <v/>
      </c>
      <c r="I224" s="142" t="str">
        <f>IF(Anlage_E!I224="","",Anlage_E!I224)</f>
        <v/>
      </c>
      <c r="J224" s="142" t="str">
        <f>IF(Anlage_E!J224="","",Anlage_E!J224)</f>
        <v/>
      </c>
      <c r="K224" s="142" t="str">
        <f>IF(Anlage_E!L224="","",Anlage_E!L224)</f>
        <v/>
      </c>
      <c r="L224" s="142" t="str">
        <f>IF(Anlage_E!M224="","",Anlage_E!M224)</f>
        <v/>
      </c>
      <c r="M224" s="142" t="str">
        <f>IF(Anlage_E!N224="","",Anlage_E!N224)</f>
        <v/>
      </c>
      <c r="N224" s="142" t="str">
        <f>IF(Anlage_E!O224="","",Anlage_E!O224)</f>
        <v/>
      </c>
      <c r="O224" s="142" t="str">
        <f>IF(Anlage_E!P224="","",Anlage_E!P224)</f>
        <v/>
      </c>
      <c r="P224" s="143" t="str">
        <f t="shared" si="9"/>
        <v/>
      </c>
      <c r="Q224" s="143" t="str">
        <f t="shared" si="10"/>
        <v/>
      </c>
      <c r="R224" s="339"/>
      <c r="S224" s="340"/>
      <c r="T224" s="340"/>
      <c r="U224" s="338"/>
      <c r="V224" s="341"/>
      <c r="W224" s="122"/>
      <c r="X224" s="342"/>
      <c r="Y224" s="343" t="str">
        <f t="shared" si="11"/>
        <v>0</v>
      </c>
      <c r="Z224" s="480"/>
      <c r="AK224" s="138"/>
      <c r="AL224" s="138"/>
      <c r="AM224" s="138"/>
      <c r="AN224" s="138"/>
      <c r="AO224" s="138"/>
      <c r="AP224" s="138"/>
      <c r="AQ224" s="138"/>
      <c r="AR224" s="138"/>
    </row>
    <row r="225" spans="1:44" x14ac:dyDescent="0.3">
      <c r="A225" s="147"/>
      <c r="B225" s="146">
        <v>216</v>
      </c>
      <c r="C225" s="142" t="str">
        <f>IF(Anlage_E!C225="","",Anlage_E!C225)</f>
        <v/>
      </c>
      <c r="D225" s="142" t="str">
        <f>IF(Anlage_E!F225="","",Anlage_E!F225)</f>
        <v/>
      </c>
      <c r="E225" s="142" t="str">
        <f>IF(Anlage_E!K225="","",Anlage_E!K225)</f>
        <v/>
      </c>
      <c r="F225" s="142" t="str">
        <f>IF(Anlage_E!D225="","",Anlage_E!D225)</f>
        <v/>
      </c>
      <c r="G225" s="142" t="str">
        <f>IF(Anlage_E!G225="","",Anlage_E!G225)</f>
        <v/>
      </c>
      <c r="H225" s="374" t="str">
        <f>IF(Anlage_E!H225="","",Anlage_E!H225)</f>
        <v/>
      </c>
      <c r="I225" s="142" t="str">
        <f>IF(Anlage_E!I225="","",Anlage_E!I225)</f>
        <v/>
      </c>
      <c r="J225" s="142" t="str">
        <f>IF(Anlage_E!J225="","",Anlage_E!J225)</f>
        <v/>
      </c>
      <c r="K225" s="142" t="str">
        <f>IF(Anlage_E!L225="","",Anlage_E!L225)</f>
        <v/>
      </c>
      <c r="L225" s="142" t="str">
        <f>IF(Anlage_E!M225="","",Anlage_E!M225)</f>
        <v/>
      </c>
      <c r="M225" s="142" t="str">
        <f>IF(Anlage_E!N225="","",Anlage_E!N225)</f>
        <v/>
      </c>
      <c r="N225" s="142" t="str">
        <f>IF(Anlage_E!O225="","",Anlage_E!O225)</f>
        <v/>
      </c>
      <c r="O225" s="142" t="str">
        <f>IF(Anlage_E!P225="","",Anlage_E!P225)</f>
        <v/>
      </c>
      <c r="P225" s="143" t="str">
        <f t="shared" si="9"/>
        <v/>
      </c>
      <c r="Q225" s="143" t="str">
        <f t="shared" si="10"/>
        <v/>
      </c>
      <c r="R225" s="339"/>
      <c r="S225" s="340"/>
      <c r="T225" s="340"/>
      <c r="U225" s="338"/>
      <c r="V225" s="341"/>
      <c r="W225" s="122"/>
      <c r="X225" s="342"/>
      <c r="Y225" s="343" t="str">
        <f t="shared" si="11"/>
        <v>0</v>
      </c>
      <c r="Z225" s="480"/>
      <c r="AK225" s="138"/>
      <c r="AL225" s="138"/>
      <c r="AM225" s="138"/>
      <c r="AN225" s="138"/>
      <c r="AO225" s="138"/>
      <c r="AP225" s="138"/>
      <c r="AQ225" s="138"/>
      <c r="AR225" s="138"/>
    </row>
    <row r="226" spans="1:44" x14ac:dyDescent="0.3">
      <c r="A226" s="147"/>
      <c r="B226" s="141">
        <v>217</v>
      </c>
      <c r="C226" s="142" t="str">
        <f>IF(Anlage_E!C226="","",Anlage_E!C226)</f>
        <v/>
      </c>
      <c r="D226" s="142" t="str">
        <f>IF(Anlage_E!F226="","",Anlage_E!F226)</f>
        <v/>
      </c>
      <c r="E226" s="142" t="str">
        <f>IF(Anlage_E!K226="","",Anlage_E!K226)</f>
        <v/>
      </c>
      <c r="F226" s="142" t="str">
        <f>IF(Anlage_E!D226="","",Anlage_E!D226)</f>
        <v/>
      </c>
      <c r="G226" s="142" t="str">
        <f>IF(Anlage_E!G226="","",Anlage_E!G226)</f>
        <v/>
      </c>
      <c r="H226" s="374" t="str">
        <f>IF(Anlage_E!H226="","",Anlage_E!H226)</f>
        <v/>
      </c>
      <c r="I226" s="142" t="str">
        <f>IF(Anlage_E!I226="","",Anlage_E!I226)</f>
        <v/>
      </c>
      <c r="J226" s="142" t="str">
        <f>IF(Anlage_E!J226="","",Anlage_E!J226)</f>
        <v/>
      </c>
      <c r="K226" s="142" t="str">
        <f>IF(Anlage_E!L226="","",Anlage_E!L226)</f>
        <v/>
      </c>
      <c r="L226" s="142" t="str">
        <f>IF(Anlage_E!M226="","",Anlage_E!M226)</f>
        <v/>
      </c>
      <c r="M226" s="142" t="str">
        <f>IF(Anlage_E!N226="","",Anlage_E!N226)</f>
        <v/>
      </c>
      <c r="N226" s="142" t="str">
        <f>IF(Anlage_E!O226="","",Anlage_E!O226)</f>
        <v/>
      </c>
      <c r="O226" s="142" t="str">
        <f>IF(Anlage_E!P226="","",Anlage_E!P226)</f>
        <v/>
      </c>
      <c r="P226" s="143" t="str">
        <f t="shared" si="9"/>
        <v/>
      </c>
      <c r="Q226" s="143" t="str">
        <f t="shared" si="10"/>
        <v/>
      </c>
      <c r="R226" s="339"/>
      <c r="S226" s="340"/>
      <c r="T226" s="340"/>
      <c r="U226" s="338"/>
      <c r="V226" s="341"/>
      <c r="W226" s="122"/>
      <c r="X226" s="342"/>
      <c r="Y226" s="343" t="str">
        <f t="shared" si="11"/>
        <v>0</v>
      </c>
      <c r="Z226" s="480"/>
      <c r="AK226" s="138"/>
      <c r="AL226" s="138"/>
      <c r="AM226" s="138"/>
      <c r="AN226" s="138"/>
      <c r="AO226" s="138"/>
      <c r="AP226" s="138"/>
      <c r="AQ226" s="138"/>
      <c r="AR226" s="138"/>
    </row>
    <row r="227" spans="1:44" x14ac:dyDescent="0.3">
      <c r="A227" s="147"/>
      <c r="B227" s="146">
        <v>218</v>
      </c>
      <c r="C227" s="142" t="str">
        <f>IF(Anlage_E!C227="","",Anlage_E!C227)</f>
        <v/>
      </c>
      <c r="D227" s="142" t="str">
        <f>IF(Anlage_E!F227="","",Anlage_E!F227)</f>
        <v/>
      </c>
      <c r="E227" s="142" t="str">
        <f>IF(Anlage_E!K227="","",Anlage_E!K227)</f>
        <v/>
      </c>
      <c r="F227" s="142" t="str">
        <f>IF(Anlage_E!D227="","",Anlage_E!D227)</f>
        <v/>
      </c>
      <c r="G227" s="142" t="str">
        <f>IF(Anlage_E!G227="","",Anlage_E!G227)</f>
        <v/>
      </c>
      <c r="H227" s="374" t="str">
        <f>IF(Anlage_E!H227="","",Anlage_E!H227)</f>
        <v/>
      </c>
      <c r="I227" s="142" t="str">
        <f>IF(Anlage_E!I227="","",Anlage_E!I227)</f>
        <v/>
      </c>
      <c r="J227" s="142" t="str">
        <f>IF(Anlage_E!J227="","",Anlage_E!J227)</f>
        <v/>
      </c>
      <c r="K227" s="142" t="str">
        <f>IF(Anlage_E!L227="","",Anlage_E!L227)</f>
        <v/>
      </c>
      <c r="L227" s="142" t="str">
        <f>IF(Anlage_E!M227="","",Anlage_E!M227)</f>
        <v/>
      </c>
      <c r="M227" s="142" t="str">
        <f>IF(Anlage_E!N227="","",Anlage_E!N227)</f>
        <v/>
      </c>
      <c r="N227" s="142" t="str">
        <f>IF(Anlage_E!O227="","",Anlage_E!O227)</f>
        <v/>
      </c>
      <c r="O227" s="142" t="str">
        <f>IF(Anlage_E!P227="","",Anlage_E!P227)</f>
        <v/>
      </c>
      <c r="P227" s="143" t="str">
        <f t="shared" si="9"/>
        <v/>
      </c>
      <c r="Q227" s="143" t="str">
        <f t="shared" si="10"/>
        <v/>
      </c>
      <c r="R227" s="339"/>
      <c r="S227" s="340"/>
      <c r="T227" s="340"/>
      <c r="U227" s="338"/>
      <c r="V227" s="341"/>
      <c r="W227" s="122"/>
      <c r="X227" s="342"/>
      <c r="Y227" s="343" t="str">
        <f t="shared" si="11"/>
        <v>0</v>
      </c>
      <c r="Z227" s="480"/>
      <c r="AK227" s="138"/>
      <c r="AL227" s="138"/>
      <c r="AM227" s="138"/>
      <c r="AN227" s="138"/>
      <c r="AO227" s="138"/>
      <c r="AP227" s="138"/>
      <c r="AQ227" s="138"/>
      <c r="AR227" s="138"/>
    </row>
    <row r="228" spans="1:44" x14ac:dyDescent="0.3">
      <c r="A228" s="147"/>
      <c r="B228" s="146">
        <v>219</v>
      </c>
      <c r="C228" s="142" t="str">
        <f>IF(Anlage_E!C228="","",Anlage_E!C228)</f>
        <v/>
      </c>
      <c r="D228" s="142" t="str">
        <f>IF(Anlage_E!F228="","",Anlage_E!F228)</f>
        <v/>
      </c>
      <c r="E228" s="142" t="str">
        <f>IF(Anlage_E!K228="","",Anlage_E!K228)</f>
        <v/>
      </c>
      <c r="F228" s="142" t="str">
        <f>IF(Anlage_E!D228="","",Anlage_E!D228)</f>
        <v/>
      </c>
      <c r="G228" s="142" t="str">
        <f>IF(Anlage_E!G228="","",Anlage_E!G228)</f>
        <v/>
      </c>
      <c r="H228" s="374" t="str">
        <f>IF(Anlage_E!H228="","",Anlage_E!H228)</f>
        <v/>
      </c>
      <c r="I228" s="142" t="str">
        <f>IF(Anlage_E!I228="","",Anlage_E!I228)</f>
        <v/>
      </c>
      <c r="J228" s="142" t="str">
        <f>IF(Anlage_E!J228="","",Anlage_E!J228)</f>
        <v/>
      </c>
      <c r="K228" s="142" t="str">
        <f>IF(Anlage_E!L228="","",Anlage_E!L228)</f>
        <v/>
      </c>
      <c r="L228" s="142" t="str">
        <f>IF(Anlage_E!M228="","",Anlage_E!M228)</f>
        <v/>
      </c>
      <c r="M228" s="142" t="str">
        <f>IF(Anlage_E!N228="","",Anlage_E!N228)</f>
        <v/>
      </c>
      <c r="N228" s="142" t="str">
        <f>IF(Anlage_E!O228="","",Anlage_E!O228)</f>
        <v/>
      </c>
      <c r="O228" s="142" t="str">
        <f>IF(Anlage_E!P228="","",Anlage_E!P228)</f>
        <v/>
      </c>
      <c r="P228" s="143" t="str">
        <f t="shared" si="9"/>
        <v/>
      </c>
      <c r="Q228" s="143" t="str">
        <f t="shared" si="10"/>
        <v/>
      </c>
      <c r="R228" s="339"/>
      <c r="S228" s="340"/>
      <c r="T228" s="340"/>
      <c r="U228" s="338"/>
      <c r="V228" s="341"/>
      <c r="W228" s="122"/>
      <c r="X228" s="342"/>
      <c r="Y228" s="343" t="str">
        <f t="shared" si="11"/>
        <v>0</v>
      </c>
      <c r="Z228" s="480"/>
      <c r="AK228" s="138"/>
      <c r="AL228" s="138"/>
      <c r="AM228" s="138"/>
      <c r="AN228" s="138"/>
      <c r="AO228" s="138"/>
      <c r="AP228" s="138"/>
      <c r="AQ228" s="138"/>
      <c r="AR228" s="138"/>
    </row>
    <row r="229" spans="1:44" x14ac:dyDescent="0.3">
      <c r="A229" s="147"/>
      <c r="B229" s="141">
        <v>220</v>
      </c>
      <c r="C229" s="142" t="str">
        <f>IF(Anlage_E!C229="","",Anlage_E!C229)</f>
        <v/>
      </c>
      <c r="D229" s="142" t="str">
        <f>IF(Anlage_E!F229="","",Anlage_E!F229)</f>
        <v/>
      </c>
      <c r="E229" s="142" t="str">
        <f>IF(Anlage_E!K229="","",Anlage_E!K229)</f>
        <v/>
      </c>
      <c r="F229" s="142" t="str">
        <f>IF(Anlage_E!D229="","",Anlage_E!D229)</f>
        <v/>
      </c>
      <c r="G229" s="142" t="str">
        <f>IF(Anlage_E!G229="","",Anlage_E!G229)</f>
        <v/>
      </c>
      <c r="H229" s="374" t="str">
        <f>IF(Anlage_E!H229="","",Anlage_E!H229)</f>
        <v/>
      </c>
      <c r="I229" s="142" t="str">
        <f>IF(Anlage_E!I229="","",Anlage_E!I229)</f>
        <v/>
      </c>
      <c r="J229" s="142" t="str">
        <f>IF(Anlage_E!J229="","",Anlage_E!J229)</f>
        <v/>
      </c>
      <c r="K229" s="142" t="str">
        <f>IF(Anlage_E!L229="","",Anlage_E!L229)</f>
        <v/>
      </c>
      <c r="L229" s="142" t="str">
        <f>IF(Anlage_E!M229="","",Anlage_E!M229)</f>
        <v/>
      </c>
      <c r="M229" s="142" t="str">
        <f>IF(Anlage_E!N229="","",Anlage_E!N229)</f>
        <v/>
      </c>
      <c r="N229" s="142" t="str">
        <f>IF(Anlage_E!O229="","",Anlage_E!O229)</f>
        <v/>
      </c>
      <c r="O229" s="142" t="str">
        <f>IF(Anlage_E!P229="","",Anlage_E!P229)</f>
        <v/>
      </c>
      <c r="P229" s="143" t="str">
        <f t="shared" si="9"/>
        <v/>
      </c>
      <c r="Q229" s="143" t="str">
        <f t="shared" si="10"/>
        <v/>
      </c>
      <c r="R229" s="339"/>
      <c r="S229" s="340"/>
      <c r="T229" s="340"/>
      <c r="U229" s="338"/>
      <c r="V229" s="341"/>
      <c r="W229" s="122"/>
      <c r="X229" s="342"/>
      <c r="Y229" s="343" t="str">
        <f t="shared" si="11"/>
        <v>0</v>
      </c>
      <c r="Z229" s="480"/>
      <c r="AK229" s="138"/>
      <c r="AL229" s="138"/>
      <c r="AM229" s="138"/>
      <c r="AN229" s="138"/>
      <c r="AO229" s="138"/>
      <c r="AP229" s="138"/>
      <c r="AQ229" s="138"/>
      <c r="AR229" s="138"/>
    </row>
    <row r="230" spans="1:44" x14ac:dyDescent="0.3">
      <c r="A230" s="147"/>
      <c r="B230" s="146">
        <v>221</v>
      </c>
      <c r="C230" s="142" t="str">
        <f>IF(Anlage_E!C230="","",Anlage_E!C230)</f>
        <v/>
      </c>
      <c r="D230" s="142" t="str">
        <f>IF(Anlage_E!F230="","",Anlage_E!F230)</f>
        <v/>
      </c>
      <c r="E230" s="142" t="str">
        <f>IF(Anlage_E!K230="","",Anlage_E!K230)</f>
        <v/>
      </c>
      <c r="F230" s="142" t="str">
        <f>IF(Anlage_E!D230="","",Anlage_E!D230)</f>
        <v/>
      </c>
      <c r="G230" s="142" t="str">
        <f>IF(Anlage_E!G230="","",Anlage_E!G230)</f>
        <v/>
      </c>
      <c r="H230" s="374" t="str">
        <f>IF(Anlage_E!H230="","",Anlage_E!H230)</f>
        <v/>
      </c>
      <c r="I230" s="142" t="str">
        <f>IF(Anlage_E!I230="","",Anlage_E!I230)</f>
        <v/>
      </c>
      <c r="J230" s="142" t="str">
        <f>IF(Anlage_E!J230="","",Anlage_E!J230)</f>
        <v/>
      </c>
      <c r="K230" s="142" t="str">
        <f>IF(Anlage_E!L230="","",Anlage_E!L230)</f>
        <v/>
      </c>
      <c r="L230" s="142" t="str">
        <f>IF(Anlage_E!M230="","",Anlage_E!M230)</f>
        <v/>
      </c>
      <c r="M230" s="142" t="str">
        <f>IF(Anlage_E!N230="","",Anlage_E!N230)</f>
        <v/>
      </c>
      <c r="N230" s="142" t="str">
        <f>IF(Anlage_E!O230="","",Anlage_E!O230)</f>
        <v/>
      </c>
      <c r="O230" s="142" t="str">
        <f>IF(Anlage_E!P230="","",Anlage_E!P230)</f>
        <v/>
      </c>
      <c r="P230" s="143" t="str">
        <f t="shared" si="9"/>
        <v/>
      </c>
      <c r="Q230" s="143" t="str">
        <f t="shared" si="10"/>
        <v/>
      </c>
      <c r="R230" s="339"/>
      <c r="S230" s="340"/>
      <c r="T230" s="340"/>
      <c r="U230" s="338"/>
      <c r="V230" s="341"/>
      <c r="W230" s="122"/>
      <c r="X230" s="342"/>
      <c r="Y230" s="343" t="str">
        <f t="shared" si="11"/>
        <v>0</v>
      </c>
      <c r="Z230" s="480"/>
      <c r="AK230" s="138"/>
      <c r="AL230" s="138"/>
      <c r="AM230" s="138"/>
      <c r="AN230" s="138"/>
      <c r="AO230" s="138"/>
      <c r="AP230" s="138"/>
      <c r="AQ230" s="138"/>
      <c r="AR230" s="138"/>
    </row>
    <row r="231" spans="1:44" x14ac:dyDescent="0.3">
      <c r="A231" s="147"/>
      <c r="B231" s="146">
        <v>222</v>
      </c>
      <c r="C231" s="142" t="str">
        <f>IF(Anlage_E!C231="","",Anlage_E!C231)</f>
        <v/>
      </c>
      <c r="D231" s="142" t="str">
        <f>IF(Anlage_E!F231="","",Anlage_E!F231)</f>
        <v/>
      </c>
      <c r="E231" s="142" t="str">
        <f>IF(Anlage_E!K231="","",Anlage_E!K231)</f>
        <v/>
      </c>
      <c r="F231" s="142" t="str">
        <f>IF(Anlage_E!D231="","",Anlage_E!D231)</f>
        <v/>
      </c>
      <c r="G231" s="142" t="str">
        <f>IF(Anlage_E!G231="","",Anlage_E!G231)</f>
        <v/>
      </c>
      <c r="H231" s="374" t="str">
        <f>IF(Anlage_E!H231="","",Anlage_E!H231)</f>
        <v/>
      </c>
      <c r="I231" s="142" t="str">
        <f>IF(Anlage_E!I231="","",Anlage_E!I231)</f>
        <v/>
      </c>
      <c r="J231" s="142" t="str">
        <f>IF(Anlage_E!J231="","",Anlage_E!J231)</f>
        <v/>
      </c>
      <c r="K231" s="142" t="str">
        <f>IF(Anlage_E!L231="","",Anlage_E!L231)</f>
        <v/>
      </c>
      <c r="L231" s="142" t="str">
        <f>IF(Anlage_E!M231="","",Anlage_E!M231)</f>
        <v/>
      </c>
      <c r="M231" s="142" t="str">
        <f>IF(Anlage_E!N231="","",Anlage_E!N231)</f>
        <v/>
      </c>
      <c r="N231" s="142" t="str">
        <f>IF(Anlage_E!O231="","",Anlage_E!O231)</f>
        <v/>
      </c>
      <c r="O231" s="142" t="str">
        <f>IF(Anlage_E!P231="","",Anlage_E!P231)</f>
        <v/>
      </c>
      <c r="P231" s="143" t="str">
        <f t="shared" si="9"/>
        <v/>
      </c>
      <c r="Q231" s="143" t="str">
        <f t="shared" si="10"/>
        <v/>
      </c>
      <c r="R231" s="339"/>
      <c r="S231" s="340"/>
      <c r="T231" s="340"/>
      <c r="U231" s="338"/>
      <c r="V231" s="341"/>
      <c r="W231" s="122"/>
      <c r="X231" s="342"/>
      <c r="Y231" s="343" t="str">
        <f t="shared" si="11"/>
        <v>0</v>
      </c>
      <c r="Z231" s="480"/>
      <c r="AK231" s="138"/>
      <c r="AL231" s="138"/>
      <c r="AM231" s="138"/>
      <c r="AN231" s="138"/>
      <c r="AO231" s="138"/>
      <c r="AP231" s="138"/>
      <c r="AQ231" s="138"/>
      <c r="AR231" s="138"/>
    </row>
    <row r="232" spans="1:44" x14ac:dyDescent="0.3">
      <c r="A232" s="147"/>
      <c r="B232" s="141">
        <v>223</v>
      </c>
      <c r="C232" s="142" t="str">
        <f>IF(Anlage_E!C232="","",Anlage_E!C232)</f>
        <v/>
      </c>
      <c r="D232" s="142" t="str">
        <f>IF(Anlage_E!F232="","",Anlage_E!F232)</f>
        <v/>
      </c>
      <c r="E232" s="142" t="str">
        <f>IF(Anlage_E!K232="","",Anlage_E!K232)</f>
        <v/>
      </c>
      <c r="F232" s="142" t="str">
        <f>IF(Anlage_E!D232="","",Anlage_E!D232)</f>
        <v/>
      </c>
      <c r="G232" s="142" t="str">
        <f>IF(Anlage_E!G232="","",Anlage_E!G232)</f>
        <v/>
      </c>
      <c r="H232" s="374" t="str">
        <f>IF(Anlage_E!H232="","",Anlage_E!H232)</f>
        <v/>
      </c>
      <c r="I232" s="142" t="str">
        <f>IF(Anlage_E!I232="","",Anlage_E!I232)</f>
        <v/>
      </c>
      <c r="J232" s="142" t="str">
        <f>IF(Anlage_E!J232="","",Anlage_E!J232)</f>
        <v/>
      </c>
      <c r="K232" s="142" t="str">
        <f>IF(Anlage_E!L232="","",Anlage_E!L232)</f>
        <v/>
      </c>
      <c r="L232" s="142" t="str">
        <f>IF(Anlage_E!M232="","",Anlage_E!M232)</f>
        <v/>
      </c>
      <c r="M232" s="142" t="str">
        <f>IF(Anlage_E!N232="","",Anlage_E!N232)</f>
        <v/>
      </c>
      <c r="N232" s="142" t="str">
        <f>IF(Anlage_E!O232="","",Anlage_E!O232)</f>
        <v/>
      </c>
      <c r="O232" s="142" t="str">
        <f>IF(Anlage_E!P232="","",Anlage_E!P232)</f>
        <v/>
      </c>
      <c r="P232" s="143" t="str">
        <f t="shared" si="9"/>
        <v/>
      </c>
      <c r="Q232" s="143" t="str">
        <f t="shared" si="10"/>
        <v/>
      </c>
      <c r="R232" s="339"/>
      <c r="S232" s="340"/>
      <c r="T232" s="340"/>
      <c r="U232" s="338"/>
      <c r="V232" s="341"/>
      <c r="W232" s="122"/>
      <c r="X232" s="342"/>
      <c r="Y232" s="343" t="str">
        <f t="shared" si="11"/>
        <v>0</v>
      </c>
      <c r="Z232" s="480"/>
      <c r="AK232" s="138"/>
      <c r="AL232" s="138"/>
      <c r="AM232" s="138"/>
      <c r="AN232" s="138"/>
      <c r="AO232" s="138"/>
      <c r="AP232" s="138"/>
      <c r="AQ232" s="138"/>
      <c r="AR232" s="138"/>
    </row>
    <row r="233" spans="1:44" x14ac:dyDescent="0.3">
      <c r="A233" s="147"/>
      <c r="B233" s="146">
        <v>224</v>
      </c>
      <c r="C233" s="142" t="str">
        <f>IF(Anlage_E!C233="","",Anlage_E!C233)</f>
        <v/>
      </c>
      <c r="D233" s="142" t="str">
        <f>IF(Anlage_E!F233="","",Anlage_E!F233)</f>
        <v/>
      </c>
      <c r="E233" s="142" t="str">
        <f>IF(Anlage_E!K233="","",Anlage_E!K233)</f>
        <v/>
      </c>
      <c r="F233" s="142" t="str">
        <f>IF(Anlage_E!D233="","",Anlage_E!D233)</f>
        <v/>
      </c>
      <c r="G233" s="142" t="str">
        <f>IF(Anlage_E!G233="","",Anlage_E!G233)</f>
        <v/>
      </c>
      <c r="H233" s="374" t="str">
        <f>IF(Anlage_E!H233="","",Anlage_E!H233)</f>
        <v/>
      </c>
      <c r="I233" s="142" t="str">
        <f>IF(Anlage_E!I233="","",Anlage_E!I233)</f>
        <v/>
      </c>
      <c r="J233" s="142" t="str">
        <f>IF(Anlage_E!J233="","",Anlage_E!J233)</f>
        <v/>
      </c>
      <c r="K233" s="142" t="str">
        <f>IF(Anlage_E!L233="","",Anlage_E!L233)</f>
        <v/>
      </c>
      <c r="L233" s="142" t="str">
        <f>IF(Anlage_E!M233="","",Anlage_E!M233)</f>
        <v/>
      </c>
      <c r="M233" s="142" t="str">
        <f>IF(Anlage_E!N233="","",Anlage_E!N233)</f>
        <v/>
      </c>
      <c r="N233" s="142" t="str">
        <f>IF(Anlage_E!O233="","",Anlage_E!O233)</f>
        <v/>
      </c>
      <c r="O233" s="142" t="str">
        <f>IF(Anlage_E!P233="","",Anlage_E!P233)</f>
        <v/>
      </c>
      <c r="P233" s="143" t="str">
        <f t="shared" si="9"/>
        <v/>
      </c>
      <c r="Q233" s="143" t="str">
        <f t="shared" si="10"/>
        <v/>
      </c>
      <c r="R233" s="339"/>
      <c r="S233" s="340"/>
      <c r="T233" s="340"/>
      <c r="U233" s="338"/>
      <c r="V233" s="341"/>
      <c r="W233" s="122"/>
      <c r="X233" s="342"/>
      <c r="Y233" s="343" t="str">
        <f t="shared" si="11"/>
        <v>0</v>
      </c>
      <c r="Z233" s="480"/>
      <c r="AK233" s="138"/>
      <c r="AL233" s="138"/>
      <c r="AM233" s="138"/>
      <c r="AN233" s="138"/>
      <c r="AO233" s="138"/>
      <c r="AP233" s="138"/>
      <c r="AQ233" s="138"/>
      <c r="AR233" s="138"/>
    </row>
    <row r="234" spans="1:44" x14ac:dyDescent="0.3">
      <c r="A234" s="147"/>
      <c r="B234" s="146">
        <v>225</v>
      </c>
      <c r="C234" s="142" t="str">
        <f>IF(Anlage_E!C234="","",Anlage_E!C234)</f>
        <v/>
      </c>
      <c r="D234" s="142" t="str">
        <f>IF(Anlage_E!F234="","",Anlage_E!F234)</f>
        <v/>
      </c>
      <c r="E234" s="142" t="str">
        <f>IF(Anlage_E!K234="","",Anlage_E!K234)</f>
        <v/>
      </c>
      <c r="F234" s="142" t="str">
        <f>IF(Anlage_E!D234="","",Anlage_E!D234)</f>
        <v/>
      </c>
      <c r="G234" s="142" t="str">
        <f>IF(Anlage_E!G234="","",Anlage_E!G234)</f>
        <v/>
      </c>
      <c r="H234" s="374" t="str">
        <f>IF(Anlage_E!H234="","",Anlage_E!H234)</f>
        <v/>
      </c>
      <c r="I234" s="142" t="str">
        <f>IF(Anlage_E!I234="","",Anlage_E!I234)</f>
        <v/>
      </c>
      <c r="J234" s="142" t="str">
        <f>IF(Anlage_E!J234="","",Anlage_E!J234)</f>
        <v/>
      </c>
      <c r="K234" s="142" t="str">
        <f>IF(Anlage_E!L234="","",Anlage_E!L234)</f>
        <v/>
      </c>
      <c r="L234" s="142" t="str">
        <f>IF(Anlage_E!M234="","",Anlage_E!M234)</f>
        <v/>
      </c>
      <c r="M234" s="142" t="str">
        <f>IF(Anlage_E!N234="","",Anlage_E!N234)</f>
        <v/>
      </c>
      <c r="N234" s="142" t="str">
        <f>IF(Anlage_E!O234="","",Anlage_E!O234)</f>
        <v/>
      </c>
      <c r="O234" s="142" t="str">
        <f>IF(Anlage_E!P234="","",Anlage_E!P234)</f>
        <v/>
      </c>
      <c r="P234" s="143" t="str">
        <f t="shared" si="9"/>
        <v/>
      </c>
      <c r="Q234" s="143" t="str">
        <f t="shared" si="10"/>
        <v/>
      </c>
      <c r="R234" s="339"/>
      <c r="S234" s="340"/>
      <c r="T234" s="340"/>
      <c r="U234" s="338"/>
      <c r="V234" s="341"/>
      <c r="W234" s="122"/>
      <c r="X234" s="342"/>
      <c r="Y234" s="343" t="str">
        <f t="shared" si="11"/>
        <v>0</v>
      </c>
      <c r="Z234" s="480"/>
      <c r="AK234" s="138"/>
      <c r="AL234" s="138"/>
      <c r="AM234" s="138"/>
      <c r="AN234" s="138"/>
      <c r="AO234" s="138"/>
      <c r="AP234" s="138"/>
      <c r="AQ234" s="138"/>
      <c r="AR234" s="138"/>
    </row>
    <row r="235" spans="1:44" x14ac:dyDescent="0.3">
      <c r="A235" s="147"/>
      <c r="B235" s="141">
        <v>226</v>
      </c>
      <c r="C235" s="142" t="str">
        <f>IF(Anlage_E!C235="","",Anlage_E!C235)</f>
        <v/>
      </c>
      <c r="D235" s="142" t="str">
        <f>IF(Anlage_E!F235="","",Anlage_E!F235)</f>
        <v/>
      </c>
      <c r="E235" s="142" t="str">
        <f>IF(Anlage_E!K235="","",Anlage_E!K235)</f>
        <v/>
      </c>
      <c r="F235" s="142" t="str">
        <f>IF(Anlage_E!D235="","",Anlage_E!D235)</f>
        <v/>
      </c>
      <c r="G235" s="142" t="str">
        <f>IF(Anlage_E!G235="","",Anlage_E!G235)</f>
        <v/>
      </c>
      <c r="H235" s="374" t="str">
        <f>IF(Anlage_E!H235="","",Anlage_E!H235)</f>
        <v/>
      </c>
      <c r="I235" s="142" t="str">
        <f>IF(Anlage_E!I235="","",Anlage_E!I235)</f>
        <v/>
      </c>
      <c r="J235" s="142" t="str">
        <f>IF(Anlage_E!J235="","",Anlage_E!J235)</f>
        <v/>
      </c>
      <c r="K235" s="142" t="str">
        <f>IF(Anlage_E!L235="","",Anlage_E!L235)</f>
        <v/>
      </c>
      <c r="L235" s="142" t="str">
        <f>IF(Anlage_E!M235="","",Anlage_E!M235)</f>
        <v/>
      </c>
      <c r="M235" s="142" t="str">
        <f>IF(Anlage_E!N235="","",Anlage_E!N235)</f>
        <v/>
      </c>
      <c r="N235" s="142" t="str">
        <f>IF(Anlage_E!O235="","",Anlage_E!O235)</f>
        <v/>
      </c>
      <c r="O235" s="142" t="str">
        <f>IF(Anlage_E!P235="","",Anlage_E!P235)</f>
        <v/>
      </c>
      <c r="P235" s="143" t="str">
        <f t="shared" si="9"/>
        <v/>
      </c>
      <c r="Q235" s="143" t="str">
        <f t="shared" si="10"/>
        <v/>
      </c>
      <c r="R235" s="339"/>
      <c r="S235" s="340"/>
      <c r="T235" s="340"/>
      <c r="U235" s="338"/>
      <c r="V235" s="341"/>
      <c r="W235" s="122"/>
      <c r="X235" s="342"/>
      <c r="Y235" s="343" t="str">
        <f t="shared" si="11"/>
        <v>0</v>
      </c>
      <c r="Z235" s="480"/>
      <c r="AK235" s="138"/>
      <c r="AL235" s="138"/>
      <c r="AM235" s="138"/>
      <c r="AN235" s="138"/>
      <c r="AO235" s="138"/>
      <c r="AP235" s="138"/>
      <c r="AQ235" s="138"/>
      <c r="AR235" s="138"/>
    </row>
    <row r="236" spans="1:44" x14ac:dyDescent="0.3">
      <c r="A236" s="147"/>
      <c r="B236" s="146">
        <v>227</v>
      </c>
      <c r="C236" s="142" t="str">
        <f>IF(Anlage_E!C236="","",Anlage_E!C236)</f>
        <v/>
      </c>
      <c r="D236" s="142" t="str">
        <f>IF(Anlage_E!F236="","",Anlage_E!F236)</f>
        <v/>
      </c>
      <c r="E236" s="142" t="str">
        <f>IF(Anlage_E!K236="","",Anlage_E!K236)</f>
        <v/>
      </c>
      <c r="F236" s="142" t="str">
        <f>IF(Anlage_E!D236="","",Anlage_E!D236)</f>
        <v/>
      </c>
      <c r="G236" s="142" t="str">
        <f>IF(Anlage_E!G236="","",Anlage_E!G236)</f>
        <v/>
      </c>
      <c r="H236" s="374" t="str">
        <f>IF(Anlage_E!H236="","",Anlage_E!H236)</f>
        <v/>
      </c>
      <c r="I236" s="142" t="str">
        <f>IF(Anlage_E!I236="","",Anlage_E!I236)</f>
        <v/>
      </c>
      <c r="J236" s="142" t="str">
        <f>IF(Anlage_E!J236="","",Anlage_E!J236)</f>
        <v/>
      </c>
      <c r="K236" s="142" t="str">
        <f>IF(Anlage_E!L236="","",Anlage_E!L236)</f>
        <v/>
      </c>
      <c r="L236" s="142" t="str">
        <f>IF(Anlage_E!M236="","",Anlage_E!M236)</f>
        <v/>
      </c>
      <c r="M236" s="142" t="str">
        <f>IF(Anlage_E!N236="","",Anlage_E!N236)</f>
        <v/>
      </c>
      <c r="N236" s="142" t="str">
        <f>IF(Anlage_E!O236="","",Anlage_E!O236)</f>
        <v/>
      </c>
      <c r="O236" s="142" t="str">
        <f>IF(Anlage_E!P236="","",Anlage_E!P236)</f>
        <v/>
      </c>
      <c r="P236" s="143" t="str">
        <f t="shared" si="9"/>
        <v/>
      </c>
      <c r="Q236" s="143" t="str">
        <f t="shared" si="10"/>
        <v/>
      </c>
      <c r="R236" s="339"/>
      <c r="S236" s="340"/>
      <c r="T236" s="340"/>
      <c r="U236" s="338"/>
      <c r="V236" s="341"/>
      <c r="W236" s="122"/>
      <c r="X236" s="342"/>
      <c r="Y236" s="343" t="str">
        <f t="shared" si="11"/>
        <v>0</v>
      </c>
      <c r="Z236" s="480"/>
      <c r="AK236" s="138"/>
      <c r="AL236" s="138"/>
      <c r="AM236" s="138"/>
      <c r="AN236" s="138"/>
      <c r="AO236" s="138"/>
      <c r="AP236" s="138"/>
      <c r="AQ236" s="138"/>
      <c r="AR236" s="138"/>
    </row>
    <row r="237" spans="1:44" x14ac:dyDescent="0.3">
      <c r="A237" s="147"/>
      <c r="B237" s="146">
        <v>228</v>
      </c>
      <c r="C237" s="142" t="str">
        <f>IF(Anlage_E!C237="","",Anlage_E!C237)</f>
        <v/>
      </c>
      <c r="D237" s="142" t="str">
        <f>IF(Anlage_E!F237="","",Anlage_E!F237)</f>
        <v/>
      </c>
      <c r="E237" s="142" t="str">
        <f>IF(Anlage_E!K237="","",Anlage_E!K237)</f>
        <v/>
      </c>
      <c r="F237" s="142" t="str">
        <f>IF(Anlage_E!D237="","",Anlage_E!D237)</f>
        <v/>
      </c>
      <c r="G237" s="142" t="str">
        <f>IF(Anlage_E!G237="","",Anlage_E!G237)</f>
        <v/>
      </c>
      <c r="H237" s="374" t="str">
        <f>IF(Anlage_E!H237="","",Anlage_E!H237)</f>
        <v/>
      </c>
      <c r="I237" s="142" t="str">
        <f>IF(Anlage_E!I237="","",Anlage_E!I237)</f>
        <v/>
      </c>
      <c r="J237" s="142" t="str">
        <f>IF(Anlage_E!J237="","",Anlage_E!J237)</f>
        <v/>
      </c>
      <c r="K237" s="142" t="str">
        <f>IF(Anlage_E!L237="","",Anlage_E!L237)</f>
        <v/>
      </c>
      <c r="L237" s="142" t="str">
        <f>IF(Anlage_E!M237="","",Anlage_E!M237)</f>
        <v/>
      </c>
      <c r="M237" s="142" t="str">
        <f>IF(Anlage_E!N237="","",Anlage_E!N237)</f>
        <v/>
      </c>
      <c r="N237" s="142" t="str">
        <f>IF(Anlage_E!O237="","",Anlage_E!O237)</f>
        <v/>
      </c>
      <c r="O237" s="142" t="str">
        <f>IF(Anlage_E!P237="","",Anlage_E!P237)</f>
        <v/>
      </c>
      <c r="P237" s="143" t="str">
        <f t="shared" si="9"/>
        <v/>
      </c>
      <c r="Q237" s="143" t="str">
        <f t="shared" si="10"/>
        <v/>
      </c>
      <c r="R237" s="339"/>
      <c r="S237" s="340"/>
      <c r="T237" s="340"/>
      <c r="U237" s="338"/>
      <c r="V237" s="341"/>
      <c r="W237" s="122"/>
      <c r="X237" s="342"/>
      <c r="Y237" s="343" t="str">
        <f t="shared" si="11"/>
        <v>0</v>
      </c>
      <c r="Z237" s="480"/>
      <c r="AK237" s="138"/>
      <c r="AL237" s="138"/>
      <c r="AM237" s="138"/>
      <c r="AN237" s="138"/>
      <c r="AO237" s="138"/>
      <c r="AP237" s="138"/>
      <c r="AQ237" s="138"/>
      <c r="AR237" s="138"/>
    </row>
    <row r="238" spans="1:44" x14ac:dyDescent="0.3">
      <c r="A238" s="147"/>
      <c r="B238" s="141">
        <v>229</v>
      </c>
      <c r="C238" s="142" t="str">
        <f>IF(Anlage_E!C238="","",Anlage_E!C238)</f>
        <v/>
      </c>
      <c r="D238" s="142" t="str">
        <f>IF(Anlage_E!F238="","",Anlage_E!F238)</f>
        <v/>
      </c>
      <c r="E238" s="142" t="str">
        <f>IF(Anlage_E!K238="","",Anlage_E!K238)</f>
        <v/>
      </c>
      <c r="F238" s="142" t="str">
        <f>IF(Anlage_E!D238="","",Anlage_E!D238)</f>
        <v/>
      </c>
      <c r="G238" s="142" t="str">
        <f>IF(Anlage_E!G238="","",Anlage_E!G238)</f>
        <v/>
      </c>
      <c r="H238" s="374" t="str">
        <f>IF(Anlage_E!H238="","",Anlage_E!H238)</f>
        <v/>
      </c>
      <c r="I238" s="142" t="str">
        <f>IF(Anlage_E!I238="","",Anlage_E!I238)</f>
        <v/>
      </c>
      <c r="J238" s="142" t="str">
        <f>IF(Anlage_E!J238="","",Anlage_E!J238)</f>
        <v/>
      </c>
      <c r="K238" s="142" t="str">
        <f>IF(Anlage_E!L238="","",Anlage_E!L238)</f>
        <v/>
      </c>
      <c r="L238" s="142" t="str">
        <f>IF(Anlage_E!M238="","",Anlage_E!M238)</f>
        <v/>
      </c>
      <c r="M238" s="142" t="str">
        <f>IF(Anlage_E!N238="","",Anlage_E!N238)</f>
        <v/>
      </c>
      <c r="N238" s="142" t="str">
        <f>IF(Anlage_E!O238="","",Anlage_E!O238)</f>
        <v/>
      </c>
      <c r="O238" s="142" t="str">
        <f>IF(Anlage_E!P238="","",Anlage_E!P238)</f>
        <v/>
      </c>
      <c r="P238" s="143" t="str">
        <f t="shared" si="9"/>
        <v/>
      </c>
      <c r="Q238" s="143" t="str">
        <f t="shared" si="10"/>
        <v/>
      </c>
      <c r="R238" s="339"/>
      <c r="S238" s="340"/>
      <c r="T238" s="340"/>
      <c r="U238" s="338"/>
      <c r="V238" s="341"/>
      <c r="W238" s="122"/>
      <c r="X238" s="342"/>
      <c r="Y238" s="343" t="str">
        <f t="shared" si="11"/>
        <v>0</v>
      </c>
      <c r="Z238" s="480"/>
      <c r="AK238" s="138"/>
      <c r="AL238" s="138"/>
      <c r="AM238" s="138"/>
      <c r="AN238" s="138"/>
      <c r="AO238" s="138"/>
      <c r="AP238" s="138"/>
      <c r="AQ238" s="138"/>
      <c r="AR238" s="138"/>
    </row>
    <row r="239" spans="1:44" x14ac:dyDescent="0.3">
      <c r="A239" s="147"/>
      <c r="B239" s="146">
        <v>230</v>
      </c>
      <c r="C239" s="142" t="str">
        <f>IF(Anlage_E!C239="","",Anlage_E!C239)</f>
        <v/>
      </c>
      <c r="D239" s="142" t="str">
        <f>IF(Anlage_E!F239="","",Anlage_E!F239)</f>
        <v/>
      </c>
      <c r="E239" s="142" t="str">
        <f>IF(Anlage_E!K239="","",Anlage_E!K239)</f>
        <v/>
      </c>
      <c r="F239" s="142" t="str">
        <f>IF(Anlage_E!D239="","",Anlage_E!D239)</f>
        <v/>
      </c>
      <c r="G239" s="142" t="str">
        <f>IF(Anlage_E!G239="","",Anlage_E!G239)</f>
        <v/>
      </c>
      <c r="H239" s="374" t="str">
        <f>IF(Anlage_E!H239="","",Anlage_E!H239)</f>
        <v/>
      </c>
      <c r="I239" s="142" t="str">
        <f>IF(Anlage_E!I239="","",Anlage_E!I239)</f>
        <v/>
      </c>
      <c r="J239" s="142" t="str">
        <f>IF(Anlage_E!J239="","",Anlage_E!J239)</f>
        <v/>
      </c>
      <c r="K239" s="142" t="str">
        <f>IF(Anlage_E!L239="","",Anlage_E!L239)</f>
        <v/>
      </c>
      <c r="L239" s="142" t="str">
        <f>IF(Anlage_E!M239="","",Anlage_E!M239)</f>
        <v/>
      </c>
      <c r="M239" s="142" t="str">
        <f>IF(Anlage_E!N239="","",Anlage_E!N239)</f>
        <v/>
      </c>
      <c r="N239" s="142" t="str">
        <f>IF(Anlage_E!O239="","",Anlage_E!O239)</f>
        <v/>
      </c>
      <c r="O239" s="142" t="str">
        <f>IF(Anlage_E!P239="","",Anlage_E!P239)</f>
        <v/>
      </c>
      <c r="P239" s="143" t="str">
        <f t="shared" si="9"/>
        <v/>
      </c>
      <c r="Q239" s="143" t="str">
        <f t="shared" si="10"/>
        <v/>
      </c>
      <c r="R239" s="339"/>
      <c r="S239" s="340"/>
      <c r="T239" s="340"/>
      <c r="U239" s="338"/>
      <c r="V239" s="341"/>
      <c r="W239" s="122"/>
      <c r="X239" s="342"/>
      <c r="Y239" s="343" t="str">
        <f t="shared" si="11"/>
        <v>0</v>
      </c>
      <c r="Z239" s="480"/>
      <c r="AK239" s="138"/>
      <c r="AL239" s="138"/>
      <c r="AM239" s="138"/>
      <c r="AN239" s="138"/>
      <c r="AO239" s="138"/>
      <c r="AP239" s="138"/>
      <c r="AQ239" s="138"/>
      <c r="AR239" s="138"/>
    </row>
    <row r="240" spans="1:44" x14ac:dyDescent="0.3">
      <c r="A240" s="147"/>
      <c r="B240" s="146">
        <v>231</v>
      </c>
      <c r="C240" s="142" t="str">
        <f>IF(Anlage_E!C240="","",Anlage_E!C240)</f>
        <v/>
      </c>
      <c r="D240" s="142" t="str">
        <f>IF(Anlage_E!F240="","",Anlage_E!F240)</f>
        <v/>
      </c>
      <c r="E240" s="142" t="str">
        <f>IF(Anlage_E!K240="","",Anlage_E!K240)</f>
        <v/>
      </c>
      <c r="F240" s="142" t="str">
        <f>IF(Anlage_E!D240="","",Anlage_E!D240)</f>
        <v/>
      </c>
      <c r="G240" s="142" t="str">
        <f>IF(Anlage_E!G240="","",Anlage_E!G240)</f>
        <v/>
      </c>
      <c r="H240" s="374" t="str">
        <f>IF(Anlage_E!H240="","",Anlage_E!H240)</f>
        <v/>
      </c>
      <c r="I240" s="142" t="str">
        <f>IF(Anlage_E!I240="","",Anlage_E!I240)</f>
        <v/>
      </c>
      <c r="J240" s="142" t="str">
        <f>IF(Anlage_E!J240="","",Anlage_E!J240)</f>
        <v/>
      </c>
      <c r="K240" s="142" t="str">
        <f>IF(Anlage_E!L240="","",Anlage_E!L240)</f>
        <v/>
      </c>
      <c r="L240" s="142" t="str">
        <f>IF(Anlage_E!M240="","",Anlage_E!M240)</f>
        <v/>
      </c>
      <c r="M240" s="142" t="str">
        <f>IF(Anlage_E!N240="","",Anlage_E!N240)</f>
        <v/>
      </c>
      <c r="N240" s="142" t="str">
        <f>IF(Anlage_E!O240="","",Anlage_E!O240)</f>
        <v/>
      </c>
      <c r="O240" s="142" t="str">
        <f>IF(Anlage_E!P240="","",Anlage_E!P240)</f>
        <v/>
      </c>
      <c r="P240" s="143" t="str">
        <f t="shared" si="9"/>
        <v/>
      </c>
      <c r="Q240" s="143" t="str">
        <f t="shared" si="10"/>
        <v/>
      </c>
      <c r="R240" s="339"/>
      <c r="S240" s="340"/>
      <c r="T240" s="340"/>
      <c r="U240" s="338"/>
      <c r="V240" s="341"/>
      <c r="W240" s="122"/>
      <c r="X240" s="342"/>
      <c r="Y240" s="343" t="str">
        <f t="shared" si="11"/>
        <v>0</v>
      </c>
      <c r="Z240" s="480"/>
      <c r="AK240" s="138"/>
      <c r="AL240" s="138"/>
      <c r="AM240" s="138"/>
      <c r="AN240" s="138"/>
      <c r="AO240" s="138"/>
      <c r="AP240" s="138"/>
      <c r="AQ240" s="138"/>
      <c r="AR240" s="138"/>
    </row>
    <row r="241" spans="1:44" x14ac:dyDescent="0.3">
      <c r="A241" s="147"/>
      <c r="B241" s="141">
        <v>232</v>
      </c>
      <c r="C241" s="142" t="str">
        <f>IF(Anlage_E!C241="","",Anlage_E!C241)</f>
        <v/>
      </c>
      <c r="D241" s="142" t="str">
        <f>IF(Anlage_E!F241="","",Anlage_E!F241)</f>
        <v/>
      </c>
      <c r="E241" s="142" t="str">
        <f>IF(Anlage_E!K241="","",Anlage_E!K241)</f>
        <v/>
      </c>
      <c r="F241" s="142" t="str">
        <f>IF(Anlage_E!D241="","",Anlage_E!D241)</f>
        <v/>
      </c>
      <c r="G241" s="142" t="str">
        <f>IF(Anlage_E!G241="","",Anlage_E!G241)</f>
        <v/>
      </c>
      <c r="H241" s="374" t="str">
        <f>IF(Anlage_E!H241="","",Anlage_E!H241)</f>
        <v/>
      </c>
      <c r="I241" s="142" t="str">
        <f>IF(Anlage_E!I241="","",Anlage_E!I241)</f>
        <v/>
      </c>
      <c r="J241" s="142" t="str">
        <f>IF(Anlage_E!J241="","",Anlage_E!J241)</f>
        <v/>
      </c>
      <c r="K241" s="142" t="str">
        <f>IF(Anlage_E!L241="","",Anlage_E!L241)</f>
        <v/>
      </c>
      <c r="L241" s="142" t="str">
        <f>IF(Anlage_E!M241="","",Anlage_E!M241)</f>
        <v/>
      </c>
      <c r="M241" s="142" t="str">
        <f>IF(Anlage_E!N241="","",Anlage_E!N241)</f>
        <v/>
      </c>
      <c r="N241" s="142" t="str">
        <f>IF(Anlage_E!O241="","",Anlage_E!O241)</f>
        <v/>
      </c>
      <c r="O241" s="142" t="str">
        <f>IF(Anlage_E!P241="","",Anlage_E!P241)</f>
        <v/>
      </c>
      <c r="P241" s="143" t="str">
        <f t="shared" si="9"/>
        <v/>
      </c>
      <c r="Q241" s="143" t="str">
        <f t="shared" si="10"/>
        <v/>
      </c>
      <c r="R241" s="339"/>
      <c r="S241" s="340"/>
      <c r="T241" s="340"/>
      <c r="U241" s="338"/>
      <c r="V241" s="341"/>
      <c r="W241" s="122"/>
      <c r="X241" s="342"/>
      <c r="Y241" s="343" t="str">
        <f t="shared" si="11"/>
        <v>0</v>
      </c>
      <c r="Z241" s="480"/>
      <c r="AK241" s="138"/>
      <c r="AL241" s="138"/>
      <c r="AM241" s="138"/>
      <c r="AN241" s="138"/>
      <c r="AO241" s="138"/>
      <c r="AP241" s="138"/>
      <c r="AQ241" s="138"/>
      <c r="AR241" s="138"/>
    </row>
    <row r="242" spans="1:44" x14ac:dyDescent="0.3">
      <c r="A242" s="147"/>
      <c r="B242" s="146">
        <v>233</v>
      </c>
      <c r="C242" s="142" t="str">
        <f>IF(Anlage_E!C242="","",Anlage_E!C242)</f>
        <v/>
      </c>
      <c r="D242" s="142" t="str">
        <f>IF(Anlage_E!F242="","",Anlage_E!F242)</f>
        <v/>
      </c>
      <c r="E242" s="142" t="str">
        <f>IF(Anlage_E!K242="","",Anlage_E!K242)</f>
        <v/>
      </c>
      <c r="F242" s="142" t="str">
        <f>IF(Anlage_E!D242="","",Anlage_E!D242)</f>
        <v/>
      </c>
      <c r="G242" s="142" t="str">
        <f>IF(Anlage_E!G242="","",Anlage_E!G242)</f>
        <v/>
      </c>
      <c r="H242" s="374" t="str">
        <f>IF(Anlage_E!H242="","",Anlage_E!H242)</f>
        <v/>
      </c>
      <c r="I242" s="142" t="str">
        <f>IF(Anlage_E!I242="","",Anlage_E!I242)</f>
        <v/>
      </c>
      <c r="J242" s="142" t="str">
        <f>IF(Anlage_E!J242="","",Anlage_E!J242)</f>
        <v/>
      </c>
      <c r="K242" s="142" t="str">
        <f>IF(Anlage_E!L242="","",Anlage_E!L242)</f>
        <v/>
      </c>
      <c r="L242" s="142" t="str">
        <f>IF(Anlage_E!M242="","",Anlage_E!M242)</f>
        <v/>
      </c>
      <c r="M242" s="142" t="str">
        <f>IF(Anlage_E!N242="","",Anlage_E!N242)</f>
        <v/>
      </c>
      <c r="N242" s="142" t="str">
        <f>IF(Anlage_E!O242="","",Anlage_E!O242)</f>
        <v/>
      </c>
      <c r="O242" s="142" t="str">
        <f>IF(Anlage_E!P242="","",Anlage_E!P242)</f>
        <v/>
      </c>
      <c r="P242" s="143" t="str">
        <f t="shared" si="9"/>
        <v/>
      </c>
      <c r="Q242" s="143" t="str">
        <f t="shared" si="10"/>
        <v/>
      </c>
      <c r="R242" s="339"/>
      <c r="S242" s="340"/>
      <c r="T242" s="340"/>
      <c r="U242" s="338"/>
      <c r="V242" s="341"/>
      <c r="W242" s="122"/>
      <c r="X242" s="342"/>
      <c r="Y242" s="343" t="str">
        <f t="shared" si="11"/>
        <v>0</v>
      </c>
      <c r="Z242" s="480"/>
      <c r="AK242" s="138"/>
      <c r="AL242" s="138"/>
      <c r="AM242" s="138"/>
      <c r="AN242" s="138"/>
      <c r="AO242" s="138"/>
      <c r="AP242" s="138"/>
      <c r="AQ242" s="138"/>
      <c r="AR242" s="138"/>
    </row>
    <row r="243" spans="1:44" x14ac:dyDescent="0.3">
      <c r="A243" s="147"/>
      <c r="B243" s="146">
        <v>234</v>
      </c>
      <c r="C243" s="142" t="str">
        <f>IF(Anlage_E!C243="","",Anlage_E!C243)</f>
        <v/>
      </c>
      <c r="D243" s="142" t="str">
        <f>IF(Anlage_E!F243="","",Anlage_E!F243)</f>
        <v/>
      </c>
      <c r="E243" s="142" t="str">
        <f>IF(Anlage_E!K243="","",Anlage_E!K243)</f>
        <v/>
      </c>
      <c r="F243" s="142" t="str">
        <f>IF(Anlage_E!D243="","",Anlage_E!D243)</f>
        <v/>
      </c>
      <c r="G243" s="142" t="str">
        <f>IF(Anlage_E!G243="","",Anlage_E!G243)</f>
        <v/>
      </c>
      <c r="H243" s="374" t="str">
        <f>IF(Anlage_E!H243="","",Anlage_E!H243)</f>
        <v/>
      </c>
      <c r="I243" s="142" t="str">
        <f>IF(Anlage_E!I243="","",Anlage_E!I243)</f>
        <v/>
      </c>
      <c r="J243" s="142" t="str">
        <f>IF(Anlage_E!J243="","",Anlage_E!J243)</f>
        <v/>
      </c>
      <c r="K243" s="142" t="str">
        <f>IF(Anlage_E!L243="","",Anlage_E!L243)</f>
        <v/>
      </c>
      <c r="L243" s="142" t="str">
        <f>IF(Anlage_E!M243="","",Anlage_E!M243)</f>
        <v/>
      </c>
      <c r="M243" s="142" t="str">
        <f>IF(Anlage_E!N243="","",Anlage_E!N243)</f>
        <v/>
      </c>
      <c r="N243" s="142" t="str">
        <f>IF(Anlage_E!O243="","",Anlage_E!O243)</f>
        <v/>
      </c>
      <c r="O243" s="142" t="str">
        <f>IF(Anlage_E!P243="","",Anlage_E!P243)</f>
        <v/>
      </c>
      <c r="P243" s="143" t="str">
        <f t="shared" si="9"/>
        <v/>
      </c>
      <c r="Q243" s="143" t="str">
        <f t="shared" si="10"/>
        <v/>
      </c>
      <c r="R243" s="339"/>
      <c r="S243" s="340"/>
      <c r="T243" s="340"/>
      <c r="U243" s="338"/>
      <c r="V243" s="341"/>
      <c r="W243" s="122"/>
      <c r="X243" s="342"/>
      <c r="Y243" s="343" t="str">
        <f t="shared" si="11"/>
        <v>0</v>
      </c>
      <c r="Z243" s="480"/>
      <c r="AK243" s="138"/>
      <c r="AL243" s="138"/>
      <c r="AM243" s="138"/>
      <c r="AN243" s="138"/>
      <c r="AO243" s="138"/>
      <c r="AP243" s="138"/>
      <c r="AQ243" s="138"/>
      <c r="AR243" s="138"/>
    </row>
    <row r="244" spans="1:44" x14ac:dyDescent="0.3">
      <c r="A244" s="147"/>
      <c r="B244" s="141">
        <v>235</v>
      </c>
      <c r="C244" s="142" t="str">
        <f>IF(Anlage_E!C244="","",Anlage_E!C244)</f>
        <v/>
      </c>
      <c r="D244" s="142" t="str">
        <f>IF(Anlage_E!F244="","",Anlage_E!F244)</f>
        <v/>
      </c>
      <c r="E244" s="142" t="str">
        <f>IF(Anlage_E!K244="","",Anlage_E!K244)</f>
        <v/>
      </c>
      <c r="F244" s="142" t="str">
        <f>IF(Anlage_E!D244="","",Anlage_E!D244)</f>
        <v/>
      </c>
      <c r="G244" s="142" t="str">
        <f>IF(Anlage_E!G244="","",Anlage_E!G244)</f>
        <v/>
      </c>
      <c r="H244" s="374" t="str">
        <f>IF(Anlage_E!H244="","",Anlage_E!H244)</f>
        <v/>
      </c>
      <c r="I244" s="142" t="str">
        <f>IF(Anlage_E!I244="","",Anlage_E!I244)</f>
        <v/>
      </c>
      <c r="J244" s="142" t="str">
        <f>IF(Anlage_E!J244="","",Anlage_E!J244)</f>
        <v/>
      </c>
      <c r="K244" s="142" t="str">
        <f>IF(Anlage_E!L244="","",Anlage_E!L244)</f>
        <v/>
      </c>
      <c r="L244" s="142" t="str">
        <f>IF(Anlage_E!M244="","",Anlage_E!M244)</f>
        <v/>
      </c>
      <c r="M244" s="142" t="str">
        <f>IF(Anlage_E!N244="","",Anlage_E!N244)</f>
        <v/>
      </c>
      <c r="N244" s="142" t="str">
        <f>IF(Anlage_E!O244="","",Anlage_E!O244)</f>
        <v/>
      </c>
      <c r="O244" s="142" t="str">
        <f>IF(Anlage_E!P244="","",Anlage_E!P244)</f>
        <v/>
      </c>
      <c r="P244" s="143" t="str">
        <f t="shared" si="9"/>
        <v/>
      </c>
      <c r="Q244" s="143" t="str">
        <f t="shared" si="10"/>
        <v/>
      </c>
      <c r="R244" s="339"/>
      <c r="S244" s="340"/>
      <c r="T244" s="340"/>
      <c r="U244" s="338"/>
      <c r="V244" s="341"/>
      <c r="W244" s="122"/>
      <c r="X244" s="342"/>
      <c r="Y244" s="343" t="str">
        <f t="shared" si="11"/>
        <v>0</v>
      </c>
      <c r="Z244" s="480"/>
      <c r="AK244" s="138"/>
      <c r="AL244" s="138"/>
      <c r="AM244" s="138"/>
      <c r="AN244" s="138"/>
      <c r="AO244" s="138"/>
      <c r="AP244" s="138"/>
      <c r="AQ244" s="138"/>
      <c r="AR244" s="138"/>
    </row>
    <row r="245" spans="1:44" x14ac:dyDescent="0.3">
      <c r="A245" s="147"/>
      <c r="B245" s="146">
        <v>236</v>
      </c>
      <c r="C245" s="142" t="str">
        <f>IF(Anlage_E!C245="","",Anlage_E!C245)</f>
        <v/>
      </c>
      <c r="D245" s="142" t="str">
        <f>IF(Anlage_E!F245="","",Anlage_E!F245)</f>
        <v/>
      </c>
      <c r="E245" s="142" t="str">
        <f>IF(Anlage_E!K245="","",Anlage_E!K245)</f>
        <v/>
      </c>
      <c r="F245" s="142" t="str">
        <f>IF(Anlage_E!D245="","",Anlage_E!D245)</f>
        <v/>
      </c>
      <c r="G245" s="142" t="str">
        <f>IF(Anlage_E!G245="","",Anlage_E!G245)</f>
        <v/>
      </c>
      <c r="H245" s="374" t="str">
        <f>IF(Anlage_E!H245="","",Anlage_E!H245)</f>
        <v/>
      </c>
      <c r="I245" s="142" t="str">
        <f>IF(Anlage_E!I245="","",Anlage_E!I245)</f>
        <v/>
      </c>
      <c r="J245" s="142" t="str">
        <f>IF(Anlage_E!J245="","",Anlage_E!J245)</f>
        <v/>
      </c>
      <c r="K245" s="142" t="str">
        <f>IF(Anlage_E!L245="","",Anlage_E!L245)</f>
        <v/>
      </c>
      <c r="L245" s="142" t="str">
        <f>IF(Anlage_E!M245="","",Anlage_E!M245)</f>
        <v/>
      </c>
      <c r="M245" s="142" t="str">
        <f>IF(Anlage_E!N245="","",Anlage_E!N245)</f>
        <v/>
      </c>
      <c r="N245" s="142" t="str">
        <f>IF(Anlage_E!O245="","",Anlage_E!O245)</f>
        <v/>
      </c>
      <c r="O245" s="142" t="str">
        <f>IF(Anlage_E!P245="","",Anlage_E!P245)</f>
        <v/>
      </c>
      <c r="P245" s="143" t="str">
        <f t="shared" si="9"/>
        <v/>
      </c>
      <c r="Q245" s="143" t="str">
        <f t="shared" si="10"/>
        <v/>
      </c>
      <c r="R245" s="339"/>
      <c r="S245" s="340"/>
      <c r="T245" s="340"/>
      <c r="U245" s="338"/>
      <c r="V245" s="341"/>
      <c r="W245" s="122"/>
      <c r="X245" s="342"/>
      <c r="Y245" s="343" t="str">
        <f t="shared" si="11"/>
        <v>0</v>
      </c>
      <c r="Z245" s="480"/>
      <c r="AK245" s="138"/>
      <c r="AL245" s="138"/>
      <c r="AM245" s="138"/>
      <c r="AN245" s="138"/>
      <c r="AO245" s="138"/>
      <c r="AP245" s="138"/>
      <c r="AQ245" s="138"/>
      <c r="AR245" s="138"/>
    </row>
    <row r="246" spans="1:44" x14ac:dyDescent="0.3">
      <c r="A246" s="147"/>
      <c r="B246" s="146">
        <v>237</v>
      </c>
      <c r="C246" s="142" t="str">
        <f>IF(Anlage_E!C246="","",Anlage_E!C246)</f>
        <v/>
      </c>
      <c r="D246" s="142" t="str">
        <f>IF(Anlage_E!F246="","",Anlage_E!F246)</f>
        <v/>
      </c>
      <c r="E246" s="142" t="str">
        <f>IF(Anlage_E!K246="","",Anlage_E!K246)</f>
        <v/>
      </c>
      <c r="F246" s="142" t="str">
        <f>IF(Anlage_E!D246="","",Anlage_E!D246)</f>
        <v/>
      </c>
      <c r="G246" s="142" t="str">
        <f>IF(Anlage_E!G246="","",Anlage_E!G246)</f>
        <v/>
      </c>
      <c r="H246" s="374" t="str">
        <f>IF(Anlage_E!H246="","",Anlage_E!H246)</f>
        <v/>
      </c>
      <c r="I246" s="142" t="str">
        <f>IF(Anlage_E!I246="","",Anlage_E!I246)</f>
        <v/>
      </c>
      <c r="J246" s="142" t="str">
        <f>IF(Anlage_E!J246="","",Anlage_E!J246)</f>
        <v/>
      </c>
      <c r="K246" s="142" t="str">
        <f>IF(Anlage_E!L246="","",Anlage_E!L246)</f>
        <v/>
      </c>
      <c r="L246" s="142" t="str">
        <f>IF(Anlage_E!M246="","",Anlage_E!M246)</f>
        <v/>
      </c>
      <c r="M246" s="142" t="str">
        <f>IF(Anlage_E!N246="","",Anlage_E!N246)</f>
        <v/>
      </c>
      <c r="N246" s="142" t="str">
        <f>IF(Anlage_E!O246="","",Anlage_E!O246)</f>
        <v/>
      </c>
      <c r="O246" s="142" t="str">
        <f>IF(Anlage_E!P246="","",Anlage_E!P246)</f>
        <v/>
      </c>
      <c r="P246" s="143" t="str">
        <f t="shared" si="9"/>
        <v/>
      </c>
      <c r="Q246" s="143" t="str">
        <f t="shared" si="10"/>
        <v/>
      </c>
      <c r="R246" s="339"/>
      <c r="S246" s="340"/>
      <c r="T246" s="340"/>
      <c r="U246" s="338"/>
      <c r="V246" s="341"/>
      <c r="W246" s="122"/>
      <c r="X246" s="342"/>
      <c r="Y246" s="343" t="str">
        <f t="shared" si="11"/>
        <v>0</v>
      </c>
      <c r="Z246" s="480"/>
      <c r="AK246" s="138"/>
      <c r="AL246" s="138"/>
      <c r="AM246" s="138"/>
      <c r="AN246" s="138"/>
      <c r="AO246" s="138"/>
      <c r="AP246" s="138"/>
      <c r="AQ246" s="138"/>
      <c r="AR246" s="138"/>
    </row>
    <row r="247" spans="1:44" x14ac:dyDescent="0.3">
      <c r="A247" s="147"/>
      <c r="B247" s="141">
        <v>238</v>
      </c>
      <c r="C247" s="142" t="str">
        <f>IF(Anlage_E!C247="","",Anlage_E!C247)</f>
        <v/>
      </c>
      <c r="D247" s="142" t="str">
        <f>IF(Anlage_E!F247="","",Anlage_E!F247)</f>
        <v/>
      </c>
      <c r="E247" s="142" t="str">
        <f>IF(Anlage_E!K247="","",Anlage_E!K247)</f>
        <v/>
      </c>
      <c r="F247" s="142" t="str">
        <f>IF(Anlage_E!D247="","",Anlage_E!D247)</f>
        <v/>
      </c>
      <c r="G247" s="142" t="str">
        <f>IF(Anlage_E!G247="","",Anlage_E!G247)</f>
        <v/>
      </c>
      <c r="H247" s="374" t="str">
        <f>IF(Anlage_E!H247="","",Anlage_E!H247)</f>
        <v/>
      </c>
      <c r="I247" s="142" t="str">
        <f>IF(Anlage_E!I247="","",Anlage_E!I247)</f>
        <v/>
      </c>
      <c r="J247" s="142" t="str">
        <f>IF(Anlage_E!J247="","",Anlage_E!J247)</f>
        <v/>
      </c>
      <c r="K247" s="142" t="str">
        <f>IF(Anlage_E!L247="","",Anlage_E!L247)</f>
        <v/>
      </c>
      <c r="L247" s="142" t="str">
        <f>IF(Anlage_E!M247="","",Anlage_E!M247)</f>
        <v/>
      </c>
      <c r="M247" s="142" t="str">
        <f>IF(Anlage_E!N247="","",Anlage_E!N247)</f>
        <v/>
      </c>
      <c r="N247" s="142" t="str">
        <f>IF(Anlage_E!O247="","",Anlage_E!O247)</f>
        <v/>
      </c>
      <c r="O247" s="142" t="str">
        <f>IF(Anlage_E!P247="","",Anlage_E!P247)</f>
        <v/>
      </c>
      <c r="P247" s="143" t="str">
        <f t="shared" si="9"/>
        <v/>
      </c>
      <c r="Q247" s="143" t="str">
        <f t="shared" si="10"/>
        <v/>
      </c>
      <c r="R247" s="339"/>
      <c r="S247" s="340"/>
      <c r="T247" s="340"/>
      <c r="U247" s="338"/>
      <c r="V247" s="341"/>
      <c r="W247" s="122"/>
      <c r="X247" s="342"/>
      <c r="Y247" s="343" t="str">
        <f t="shared" si="11"/>
        <v>0</v>
      </c>
      <c r="Z247" s="480"/>
      <c r="AK247" s="138"/>
      <c r="AL247" s="138"/>
      <c r="AM247" s="138"/>
      <c r="AN247" s="138"/>
      <c r="AO247" s="138"/>
      <c r="AP247" s="138"/>
      <c r="AQ247" s="138"/>
      <c r="AR247" s="138"/>
    </row>
    <row r="248" spans="1:44" x14ac:dyDescent="0.3">
      <c r="A248" s="147"/>
      <c r="B248" s="146">
        <v>239</v>
      </c>
      <c r="C248" s="142" t="str">
        <f>IF(Anlage_E!C248="","",Anlage_E!C248)</f>
        <v/>
      </c>
      <c r="D248" s="142" t="str">
        <f>IF(Anlage_E!F248="","",Anlage_E!F248)</f>
        <v/>
      </c>
      <c r="E248" s="142" t="str">
        <f>IF(Anlage_E!K248="","",Anlage_E!K248)</f>
        <v/>
      </c>
      <c r="F248" s="142" t="str">
        <f>IF(Anlage_E!D248="","",Anlage_E!D248)</f>
        <v/>
      </c>
      <c r="G248" s="142" t="str">
        <f>IF(Anlage_E!G248="","",Anlage_E!G248)</f>
        <v/>
      </c>
      <c r="H248" s="374" t="str">
        <f>IF(Anlage_E!H248="","",Anlage_E!H248)</f>
        <v/>
      </c>
      <c r="I248" s="142" t="str">
        <f>IF(Anlage_E!I248="","",Anlage_E!I248)</f>
        <v/>
      </c>
      <c r="J248" s="142" t="str">
        <f>IF(Anlage_E!J248="","",Anlage_E!J248)</f>
        <v/>
      </c>
      <c r="K248" s="142" t="str">
        <f>IF(Anlage_E!L248="","",Anlage_E!L248)</f>
        <v/>
      </c>
      <c r="L248" s="142" t="str">
        <f>IF(Anlage_E!M248="","",Anlage_E!M248)</f>
        <v/>
      </c>
      <c r="M248" s="142" t="str">
        <f>IF(Anlage_E!N248="","",Anlage_E!N248)</f>
        <v/>
      </c>
      <c r="N248" s="142" t="str">
        <f>IF(Anlage_E!O248="","",Anlage_E!O248)</f>
        <v/>
      </c>
      <c r="O248" s="142" t="str">
        <f>IF(Anlage_E!P248="","",Anlage_E!P248)</f>
        <v/>
      </c>
      <c r="P248" s="143" t="str">
        <f t="shared" si="9"/>
        <v/>
      </c>
      <c r="Q248" s="143" t="str">
        <f t="shared" si="10"/>
        <v/>
      </c>
      <c r="R248" s="339"/>
      <c r="S248" s="340"/>
      <c r="T248" s="340"/>
      <c r="U248" s="338"/>
      <c r="V248" s="341"/>
      <c r="W248" s="122"/>
      <c r="X248" s="342"/>
      <c r="Y248" s="343" t="str">
        <f t="shared" si="11"/>
        <v>0</v>
      </c>
      <c r="Z248" s="480"/>
      <c r="AK248" s="138"/>
      <c r="AL248" s="138"/>
      <c r="AM248" s="138"/>
      <c r="AN248" s="138"/>
      <c r="AO248" s="138"/>
      <c r="AP248" s="138"/>
      <c r="AQ248" s="138"/>
      <c r="AR248" s="138"/>
    </row>
    <row r="249" spans="1:44" x14ac:dyDescent="0.3">
      <c r="A249" s="147"/>
      <c r="B249" s="146">
        <v>240</v>
      </c>
      <c r="C249" s="142" t="str">
        <f>IF(Anlage_E!C249="","",Anlage_E!C249)</f>
        <v/>
      </c>
      <c r="D249" s="142" t="str">
        <f>IF(Anlage_E!F249="","",Anlage_E!F249)</f>
        <v/>
      </c>
      <c r="E249" s="142" t="str">
        <f>IF(Anlage_E!K249="","",Anlage_E!K249)</f>
        <v/>
      </c>
      <c r="F249" s="142" t="str">
        <f>IF(Anlage_E!D249="","",Anlage_E!D249)</f>
        <v/>
      </c>
      <c r="G249" s="142" t="str">
        <f>IF(Anlage_E!G249="","",Anlage_E!G249)</f>
        <v/>
      </c>
      <c r="H249" s="374" t="str">
        <f>IF(Anlage_E!H249="","",Anlage_E!H249)</f>
        <v/>
      </c>
      <c r="I249" s="142" t="str">
        <f>IF(Anlage_E!I249="","",Anlage_E!I249)</f>
        <v/>
      </c>
      <c r="J249" s="142" t="str">
        <f>IF(Anlage_E!J249="","",Anlage_E!J249)</f>
        <v/>
      </c>
      <c r="K249" s="142" t="str">
        <f>IF(Anlage_E!L249="","",Anlage_E!L249)</f>
        <v/>
      </c>
      <c r="L249" s="142" t="str">
        <f>IF(Anlage_E!M249="","",Anlage_E!M249)</f>
        <v/>
      </c>
      <c r="M249" s="142" t="str">
        <f>IF(Anlage_E!N249="","",Anlage_E!N249)</f>
        <v/>
      </c>
      <c r="N249" s="142" t="str">
        <f>IF(Anlage_E!O249="","",Anlage_E!O249)</f>
        <v/>
      </c>
      <c r="O249" s="142" t="str">
        <f>IF(Anlage_E!P249="","",Anlage_E!P249)</f>
        <v/>
      </c>
      <c r="P249" s="143" t="str">
        <f t="shared" si="9"/>
        <v/>
      </c>
      <c r="Q249" s="143" t="str">
        <f t="shared" si="10"/>
        <v/>
      </c>
      <c r="R249" s="339"/>
      <c r="S249" s="340"/>
      <c r="T249" s="340"/>
      <c r="U249" s="338"/>
      <c r="V249" s="341"/>
      <c r="W249" s="122"/>
      <c r="X249" s="342"/>
      <c r="Y249" s="343" t="str">
        <f t="shared" si="11"/>
        <v>0</v>
      </c>
      <c r="Z249" s="480"/>
      <c r="AK249" s="138"/>
      <c r="AL249" s="138"/>
      <c r="AM249" s="138"/>
      <c r="AN249" s="138"/>
      <c r="AO249" s="138"/>
      <c r="AP249" s="138"/>
      <c r="AQ249" s="138"/>
      <c r="AR249" s="138"/>
    </row>
    <row r="250" spans="1:44" x14ac:dyDescent="0.3">
      <c r="A250" s="147"/>
      <c r="B250" s="141">
        <v>241</v>
      </c>
      <c r="C250" s="142" t="str">
        <f>IF(Anlage_E!C250="","",Anlage_E!C250)</f>
        <v/>
      </c>
      <c r="D250" s="142" t="str">
        <f>IF(Anlage_E!F250="","",Anlage_E!F250)</f>
        <v/>
      </c>
      <c r="E250" s="142" t="str">
        <f>IF(Anlage_E!K250="","",Anlage_E!K250)</f>
        <v/>
      </c>
      <c r="F250" s="142" t="str">
        <f>IF(Anlage_E!D250="","",Anlage_E!D250)</f>
        <v/>
      </c>
      <c r="G250" s="142" t="str">
        <f>IF(Anlage_E!G250="","",Anlage_E!G250)</f>
        <v/>
      </c>
      <c r="H250" s="374" t="str">
        <f>IF(Anlage_E!H250="","",Anlage_E!H250)</f>
        <v/>
      </c>
      <c r="I250" s="142" t="str">
        <f>IF(Anlage_E!I250="","",Anlage_E!I250)</f>
        <v/>
      </c>
      <c r="J250" s="142" t="str">
        <f>IF(Anlage_E!J250="","",Anlage_E!J250)</f>
        <v/>
      </c>
      <c r="K250" s="142" t="str">
        <f>IF(Anlage_E!L250="","",Anlage_E!L250)</f>
        <v/>
      </c>
      <c r="L250" s="142" t="str">
        <f>IF(Anlage_E!M250="","",Anlage_E!M250)</f>
        <v/>
      </c>
      <c r="M250" s="142" t="str">
        <f>IF(Anlage_E!N250="","",Anlage_E!N250)</f>
        <v/>
      </c>
      <c r="N250" s="142" t="str">
        <f>IF(Anlage_E!O250="","",Anlage_E!O250)</f>
        <v/>
      </c>
      <c r="O250" s="142" t="str">
        <f>IF(Anlage_E!P250="","",Anlage_E!P250)</f>
        <v/>
      </c>
      <c r="P250" s="143" t="str">
        <f t="shared" si="9"/>
        <v/>
      </c>
      <c r="Q250" s="143" t="str">
        <f t="shared" si="10"/>
        <v/>
      </c>
      <c r="R250" s="339"/>
      <c r="S250" s="340"/>
      <c r="T250" s="340"/>
      <c r="U250" s="338"/>
      <c r="V250" s="341"/>
      <c r="W250" s="122"/>
      <c r="X250" s="342"/>
      <c r="Y250" s="343" t="str">
        <f t="shared" si="11"/>
        <v>0</v>
      </c>
      <c r="Z250" s="480"/>
      <c r="AK250" s="138"/>
      <c r="AL250" s="138"/>
      <c r="AM250" s="138"/>
      <c r="AN250" s="138"/>
      <c r="AO250" s="138"/>
      <c r="AP250" s="138"/>
      <c r="AQ250" s="138"/>
      <c r="AR250" s="138"/>
    </row>
    <row r="251" spans="1:44" x14ac:dyDescent="0.3">
      <c r="A251" s="147"/>
      <c r="B251" s="146">
        <v>242</v>
      </c>
      <c r="C251" s="142" t="str">
        <f>IF(Anlage_E!C251="","",Anlage_E!C251)</f>
        <v/>
      </c>
      <c r="D251" s="142" t="str">
        <f>IF(Anlage_E!F251="","",Anlage_E!F251)</f>
        <v/>
      </c>
      <c r="E251" s="142" t="str">
        <f>IF(Anlage_E!K251="","",Anlage_E!K251)</f>
        <v/>
      </c>
      <c r="F251" s="142" t="str">
        <f>IF(Anlage_E!D251="","",Anlage_E!D251)</f>
        <v/>
      </c>
      <c r="G251" s="142" t="str">
        <f>IF(Anlage_E!G251="","",Anlage_E!G251)</f>
        <v/>
      </c>
      <c r="H251" s="374" t="str">
        <f>IF(Anlage_E!H251="","",Anlage_E!H251)</f>
        <v/>
      </c>
      <c r="I251" s="142" t="str">
        <f>IF(Anlage_E!I251="","",Anlage_E!I251)</f>
        <v/>
      </c>
      <c r="J251" s="142" t="str">
        <f>IF(Anlage_E!J251="","",Anlage_E!J251)</f>
        <v/>
      </c>
      <c r="K251" s="142" t="str">
        <f>IF(Anlage_E!L251="","",Anlage_E!L251)</f>
        <v/>
      </c>
      <c r="L251" s="142" t="str">
        <f>IF(Anlage_E!M251="","",Anlage_E!M251)</f>
        <v/>
      </c>
      <c r="M251" s="142" t="str">
        <f>IF(Anlage_E!N251="","",Anlage_E!N251)</f>
        <v/>
      </c>
      <c r="N251" s="142" t="str">
        <f>IF(Anlage_E!O251="","",Anlage_E!O251)</f>
        <v/>
      </c>
      <c r="O251" s="142" t="str">
        <f>IF(Anlage_E!P251="","",Anlage_E!P251)</f>
        <v/>
      </c>
      <c r="P251" s="143" t="str">
        <f t="shared" si="9"/>
        <v/>
      </c>
      <c r="Q251" s="143" t="str">
        <f t="shared" si="10"/>
        <v/>
      </c>
      <c r="R251" s="339"/>
      <c r="S251" s="340"/>
      <c r="T251" s="340"/>
      <c r="U251" s="338"/>
      <c r="V251" s="341"/>
      <c r="W251" s="122"/>
      <c r="X251" s="342"/>
      <c r="Y251" s="343" t="str">
        <f t="shared" si="11"/>
        <v>0</v>
      </c>
      <c r="Z251" s="480"/>
      <c r="AK251" s="138"/>
      <c r="AL251" s="138"/>
      <c r="AM251" s="138"/>
      <c r="AN251" s="138"/>
      <c r="AO251" s="138"/>
      <c r="AP251" s="138"/>
      <c r="AQ251" s="138"/>
      <c r="AR251" s="138"/>
    </row>
    <row r="252" spans="1:44" x14ac:dyDescent="0.3">
      <c r="A252" s="147"/>
      <c r="B252" s="146">
        <v>243</v>
      </c>
      <c r="C252" s="142" t="str">
        <f>IF(Anlage_E!C252="","",Anlage_E!C252)</f>
        <v/>
      </c>
      <c r="D252" s="142" t="str">
        <f>IF(Anlage_E!F252="","",Anlage_E!F252)</f>
        <v/>
      </c>
      <c r="E252" s="142" t="str">
        <f>IF(Anlage_E!K252="","",Anlage_E!K252)</f>
        <v/>
      </c>
      <c r="F252" s="142" t="str">
        <f>IF(Anlage_E!D252="","",Anlage_E!D252)</f>
        <v/>
      </c>
      <c r="G252" s="142" t="str">
        <f>IF(Anlage_E!G252="","",Anlage_E!G252)</f>
        <v/>
      </c>
      <c r="H252" s="374" t="str">
        <f>IF(Anlage_E!H252="","",Anlage_E!H252)</f>
        <v/>
      </c>
      <c r="I252" s="142" t="str">
        <f>IF(Anlage_E!I252="","",Anlage_E!I252)</f>
        <v/>
      </c>
      <c r="J252" s="142" t="str">
        <f>IF(Anlage_E!J252="","",Anlage_E!J252)</f>
        <v/>
      </c>
      <c r="K252" s="142" t="str">
        <f>IF(Anlage_E!L252="","",Anlage_E!L252)</f>
        <v/>
      </c>
      <c r="L252" s="142" t="str">
        <f>IF(Anlage_E!M252="","",Anlage_E!M252)</f>
        <v/>
      </c>
      <c r="M252" s="142" t="str">
        <f>IF(Anlage_E!N252="","",Anlage_E!N252)</f>
        <v/>
      </c>
      <c r="N252" s="142" t="str">
        <f>IF(Anlage_E!O252="","",Anlage_E!O252)</f>
        <v/>
      </c>
      <c r="O252" s="142" t="str">
        <f>IF(Anlage_E!P252="","",Anlage_E!P252)</f>
        <v/>
      </c>
      <c r="P252" s="143" t="str">
        <f t="shared" si="9"/>
        <v/>
      </c>
      <c r="Q252" s="143" t="str">
        <f t="shared" si="10"/>
        <v/>
      </c>
      <c r="R252" s="339"/>
      <c r="S252" s="340"/>
      <c r="T252" s="340"/>
      <c r="U252" s="338"/>
      <c r="V252" s="341"/>
      <c r="W252" s="122"/>
      <c r="X252" s="342"/>
      <c r="Y252" s="343" t="str">
        <f t="shared" si="11"/>
        <v>0</v>
      </c>
      <c r="Z252" s="480"/>
      <c r="AK252" s="138"/>
      <c r="AL252" s="138"/>
      <c r="AM252" s="138"/>
      <c r="AN252" s="138"/>
      <c r="AO252" s="138"/>
      <c r="AP252" s="138"/>
      <c r="AQ252" s="138"/>
      <c r="AR252" s="138"/>
    </row>
    <row r="253" spans="1:44" x14ac:dyDescent="0.3">
      <c r="A253" s="147"/>
      <c r="B253" s="141">
        <v>244</v>
      </c>
      <c r="C253" s="142" t="str">
        <f>IF(Anlage_E!C253="","",Anlage_E!C253)</f>
        <v/>
      </c>
      <c r="D253" s="142" t="str">
        <f>IF(Anlage_E!F253="","",Anlage_E!F253)</f>
        <v/>
      </c>
      <c r="E253" s="142" t="str">
        <f>IF(Anlage_E!K253="","",Anlage_E!K253)</f>
        <v/>
      </c>
      <c r="F253" s="142" t="str">
        <f>IF(Anlage_E!D253="","",Anlage_E!D253)</f>
        <v/>
      </c>
      <c r="G253" s="142" t="str">
        <f>IF(Anlage_E!G253="","",Anlage_E!G253)</f>
        <v/>
      </c>
      <c r="H253" s="374" t="str">
        <f>IF(Anlage_E!H253="","",Anlage_E!H253)</f>
        <v/>
      </c>
      <c r="I253" s="142" t="str">
        <f>IF(Anlage_E!I253="","",Anlage_E!I253)</f>
        <v/>
      </c>
      <c r="J253" s="142" t="str">
        <f>IF(Anlage_E!J253="","",Anlage_E!J253)</f>
        <v/>
      </c>
      <c r="K253" s="142" t="str">
        <f>IF(Anlage_E!L253="","",Anlage_E!L253)</f>
        <v/>
      </c>
      <c r="L253" s="142" t="str">
        <f>IF(Anlage_E!M253="","",Anlage_E!M253)</f>
        <v/>
      </c>
      <c r="M253" s="142" t="str">
        <f>IF(Anlage_E!N253="","",Anlage_E!N253)</f>
        <v/>
      </c>
      <c r="N253" s="142" t="str">
        <f>IF(Anlage_E!O253="","",Anlage_E!O253)</f>
        <v/>
      </c>
      <c r="O253" s="142" t="str">
        <f>IF(Anlage_E!P253="","",Anlage_E!P253)</f>
        <v/>
      </c>
      <c r="P253" s="143" t="str">
        <f t="shared" si="9"/>
        <v/>
      </c>
      <c r="Q253" s="143" t="str">
        <f t="shared" si="10"/>
        <v/>
      </c>
      <c r="R253" s="339"/>
      <c r="S253" s="340"/>
      <c r="T253" s="340"/>
      <c r="U253" s="338"/>
      <c r="V253" s="341"/>
      <c r="W253" s="122"/>
      <c r="X253" s="342"/>
      <c r="Y253" s="343" t="str">
        <f t="shared" si="11"/>
        <v>0</v>
      </c>
      <c r="Z253" s="480"/>
      <c r="AK253" s="138"/>
      <c r="AL253" s="138"/>
      <c r="AM253" s="138"/>
      <c r="AN253" s="138"/>
      <c r="AO253" s="138"/>
      <c r="AP253" s="138"/>
      <c r="AQ253" s="138"/>
      <c r="AR253" s="138"/>
    </row>
    <row r="254" spans="1:44" x14ac:dyDescent="0.3">
      <c r="A254" s="147"/>
      <c r="B254" s="146">
        <v>245</v>
      </c>
      <c r="C254" s="142" t="str">
        <f>IF(Anlage_E!C254="","",Anlage_E!C254)</f>
        <v/>
      </c>
      <c r="D254" s="142" t="str">
        <f>IF(Anlage_E!F254="","",Anlage_E!F254)</f>
        <v/>
      </c>
      <c r="E254" s="142" t="str">
        <f>IF(Anlage_E!K254="","",Anlage_E!K254)</f>
        <v/>
      </c>
      <c r="F254" s="142" t="str">
        <f>IF(Anlage_E!D254="","",Anlage_E!D254)</f>
        <v/>
      </c>
      <c r="G254" s="142" t="str">
        <f>IF(Anlage_E!G254="","",Anlage_E!G254)</f>
        <v/>
      </c>
      <c r="H254" s="374" t="str">
        <f>IF(Anlage_E!H254="","",Anlage_E!H254)</f>
        <v/>
      </c>
      <c r="I254" s="142" t="str">
        <f>IF(Anlage_E!I254="","",Anlage_E!I254)</f>
        <v/>
      </c>
      <c r="J254" s="142" t="str">
        <f>IF(Anlage_E!J254="","",Anlage_E!J254)</f>
        <v/>
      </c>
      <c r="K254" s="142" t="str">
        <f>IF(Anlage_E!L254="","",Anlage_E!L254)</f>
        <v/>
      </c>
      <c r="L254" s="142" t="str">
        <f>IF(Anlage_E!M254="","",Anlage_E!M254)</f>
        <v/>
      </c>
      <c r="M254" s="142" t="str">
        <f>IF(Anlage_E!N254="","",Anlage_E!N254)</f>
        <v/>
      </c>
      <c r="N254" s="142" t="str">
        <f>IF(Anlage_E!O254="","",Anlage_E!O254)</f>
        <v/>
      </c>
      <c r="O254" s="142" t="str">
        <f>IF(Anlage_E!P254="","",Anlage_E!P254)</f>
        <v/>
      </c>
      <c r="P254" s="143" t="str">
        <f t="shared" si="9"/>
        <v/>
      </c>
      <c r="Q254" s="143" t="str">
        <f t="shared" si="10"/>
        <v/>
      </c>
      <c r="R254" s="339"/>
      <c r="S254" s="340"/>
      <c r="T254" s="340"/>
      <c r="U254" s="338"/>
      <c r="V254" s="341"/>
      <c r="W254" s="122"/>
      <c r="X254" s="342"/>
      <c r="Y254" s="343" t="str">
        <f t="shared" si="11"/>
        <v>0</v>
      </c>
      <c r="Z254" s="480"/>
      <c r="AK254" s="138"/>
      <c r="AL254" s="138"/>
      <c r="AM254" s="138"/>
      <c r="AN254" s="138"/>
      <c r="AO254" s="138"/>
      <c r="AP254" s="138"/>
      <c r="AQ254" s="138"/>
      <c r="AR254" s="138"/>
    </row>
    <row r="255" spans="1:44" x14ac:dyDescent="0.3">
      <c r="A255" s="147"/>
      <c r="B255" s="146">
        <v>246</v>
      </c>
      <c r="C255" s="142" t="str">
        <f>IF(Anlage_E!C255="","",Anlage_E!C255)</f>
        <v/>
      </c>
      <c r="D255" s="142" t="str">
        <f>IF(Anlage_E!F255="","",Anlage_E!F255)</f>
        <v/>
      </c>
      <c r="E255" s="142" t="str">
        <f>IF(Anlage_E!K255="","",Anlage_E!K255)</f>
        <v/>
      </c>
      <c r="F255" s="142" t="str">
        <f>IF(Anlage_E!D255="","",Anlage_E!D255)</f>
        <v/>
      </c>
      <c r="G255" s="142" t="str">
        <f>IF(Anlage_E!G255="","",Anlage_E!G255)</f>
        <v/>
      </c>
      <c r="H255" s="374" t="str">
        <f>IF(Anlage_E!H255="","",Anlage_E!H255)</f>
        <v/>
      </c>
      <c r="I255" s="142" t="str">
        <f>IF(Anlage_E!I255="","",Anlage_E!I255)</f>
        <v/>
      </c>
      <c r="J255" s="142" t="str">
        <f>IF(Anlage_E!J255="","",Anlage_E!J255)</f>
        <v/>
      </c>
      <c r="K255" s="142" t="str">
        <f>IF(Anlage_E!L255="","",Anlage_E!L255)</f>
        <v/>
      </c>
      <c r="L255" s="142" t="str">
        <f>IF(Anlage_E!M255="","",Anlage_E!M255)</f>
        <v/>
      </c>
      <c r="M255" s="142" t="str">
        <f>IF(Anlage_E!N255="","",Anlage_E!N255)</f>
        <v/>
      </c>
      <c r="N255" s="142" t="str">
        <f>IF(Anlage_E!O255="","",Anlage_E!O255)</f>
        <v/>
      </c>
      <c r="O255" s="142" t="str">
        <f>IF(Anlage_E!P255="","",Anlage_E!P255)</f>
        <v/>
      </c>
      <c r="P255" s="143" t="str">
        <f t="shared" si="9"/>
        <v/>
      </c>
      <c r="Q255" s="143" t="str">
        <f t="shared" si="10"/>
        <v/>
      </c>
      <c r="R255" s="339"/>
      <c r="S255" s="340"/>
      <c r="T255" s="340"/>
      <c r="U255" s="338"/>
      <c r="V255" s="341"/>
      <c r="W255" s="122"/>
      <c r="X255" s="342"/>
      <c r="Y255" s="343" t="str">
        <f t="shared" si="11"/>
        <v>0</v>
      </c>
      <c r="Z255" s="480"/>
      <c r="AK255" s="138"/>
      <c r="AL255" s="138"/>
      <c r="AM255" s="138"/>
      <c r="AN255" s="138"/>
      <c r="AO255" s="138"/>
      <c r="AP255" s="138"/>
      <c r="AQ255" s="138"/>
      <c r="AR255" s="138"/>
    </row>
    <row r="256" spans="1:44" x14ac:dyDescent="0.3">
      <c r="A256" s="147"/>
      <c r="B256" s="141">
        <v>247</v>
      </c>
      <c r="C256" s="142" t="str">
        <f>IF(Anlage_E!C256="","",Anlage_E!C256)</f>
        <v/>
      </c>
      <c r="D256" s="142" t="str">
        <f>IF(Anlage_E!F256="","",Anlage_E!F256)</f>
        <v/>
      </c>
      <c r="E256" s="142" t="str">
        <f>IF(Anlage_E!K256="","",Anlage_E!K256)</f>
        <v/>
      </c>
      <c r="F256" s="142" t="str">
        <f>IF(Anlage_E!D256="","",Anlage_E!D256)</f>
        <v/>
      </c>
      <c r="G256" s="142" t="str">
        <f>IF(Anlage_E!G256="","",Anlage_E!G256)</f>
        <v/>
      </c>
      <c r="H256" s="374" t="str">
        <f>IF(Anlage_E!H256="","",Anlage_E!H256)</f>
        <v/>
      </c>
      <c r="I256" s="142" t="str">
        <f>IF(Anlage_E!I256="","",Anlage_E!I256)</f>
        <v/>
      </c>
      <c r="J256" s="142" t="str">
        <f>IF(Anlage_E!J256="","",Anlage_E!J256)</f>
        <v/>
      </c>
      <c r="K256" s="142" t="str">
        <f>IF(Anlage_E!L256="","",Anlage_E!L256)</f>
        <v/>
      </c>
      <c r="L256" s="142" t="str">
        <f>IF(Anlage_E!M256="","",Anlage_E!M256)</f>
        <v/>
      </c>
      <c r="M256" s="142" t="str">
        <f>IF(Anlage_E!N256="","",Anlage_E!N256)</f>
        <v/>
      </c>
      <c r="N256" s="142" t="str">
        <f>IF(Anlage_E!O256="","",Anlage_E!O256)</f>
        <v/>
      </c>
      <c r="O256" s="142" t="str">
        <f>IF(Anlage_E!P256="","",Anlage_E!P256)</f>
        <v/>
      </c>
      <c r="P256" s="143" t="str">
        <f t="shared" si="9"/>
        <v/>
      </c>
      <c r="Q256" s="143" t="str">
        <f t="shared" si="10"/>
        <v/>
      </c>
      <c r="R256" s="339"/>
      <c r="S256" s="340"/>
      <c r="T256" s="340"/>
      <c r="U256" s="338"/>
      <c r="V256" s="341"/>
      <c r="W256" s="122"/>
      <c r="X256" s="342"/>
      <c r="Y256" s="343" t="str">
        <f t="shared" si="11"/>
        <v>0</v>
      </c>
      <c r="Z256" s="480"/>
      <c r="AK256" s="138"/>
      <c r="AL256" s="138"/>
      <c r="AM256" s="138"/>
      <c r="AN256" s="138"/>
      <c r="AO256" s="138"/>
      <c r="AP256" s="138"/>
      <c r="AQ256" s="138"/>
      <c r="AR256" s="138"/>
    </row>
    <row r="257" spans="1:44" x14ac:dyDescent="0.3">
      <c r="A257" s="147"/>
      <c r="B257" s="146">
        <v>248</v>
      </c>
      <c r="C257" s="142" t="str">
        <f>IF(Anlage_E!C257="","",Anlage_E!C257)</f>
        <v/>
      </c>
      <c r="D257" s="142" t="str">
        <f>IF(Anlage_E!F257="","",Anlage_E!F257)</f>
        <v/>
      </c>
      <c r="E257" s="142" t="str">
        <f>IF(Anlage_E!K257="","",Anlage_E!K257)</f>
        <v/>
      </c>
      <c r="F257" s="142" t="str">
        <f>IF(Anlage_E!D257="","",Anlage_E!D257)</f>
        <v/>
      </c>
      <c r="G257" s="142" t="str">
        <f>IF(Anlage_E!G257="","",Anlage_E!G257)</f>
        <v/>
      </c>
      <c r="H257" s="374" t="str">
        <f>IF(Anlage_E!H257="","",Anlage_E!H257)</f>
        <v/>
      </c>
      <c r="I257" s="142" t="str">
        <f>IF(Anlage_E!I257="","",Anlage_E!I257)</f>
        <v/>
      </c>
      <c r="J257" s="142" t="str">
        <f>IF(Anlage_E!J257="","",Anlage_E!J257)</f>
        <v/>
      </c>
      <c r="K257" s="142" t="str">
        <f>IF(Anlage_E!L257="","",Anlage_E!L257)</f>
        <v/>
      </c>
      <c r="L257" s="142" t="str">
        <f>IF(Anlage_E!M257="","",Anlage_E!M257)</f>
        <v/>
      </c>
      <c r="M257" s="142" t="str">
        <f>IF(Anlage_E!N257="","",Anlage_E!N257)</f>
        <v/>
      </c>
      <c r="N257" s="142" t="str">
        <f>IF(Anlage_E!O257="","",Anlage_E!O257)</f>
        <v/>
      </c>
      <c r="O257" s="142" t="str">
        <f>IF(Anlage_E!P257="","",Anlage_E!P257)</f>
        <v/>
      </c>
      <c r="P257" s="143" t="str">
        <f t="shared" si="9"/>
        <v/>
      </c>
      <c r="Q257" s="143" t="str">
        <f t="shared" si="10"/>
        <v/>
      </c>
      <c r="R257" s="339"/>
      <c r="S257" s="340"/>
      <c r="T257" s="340"/>
      <c r="U257" s="338"/>
      <c r="V257" s="341"/>
      <c r="W257" s="122"/>
      <c r="X257" s="342"/>
      <c r="Y257" s="343" t="str">
        <f t="shared" si="11"/>
        <v>0</v>
      </c>
      <c r="Z257" s="480"/>
      <c r="AK257" s="138"/>
      <c r="AL257" s="138"/>
      <c r="AM257" s="138"/>
      <c r="AN257" s="138"/>
      <c r="AO257" s="138"/>
      <c r="AP257" s="138"/>
      <c r="AQ257" s="138"/>
      <c r="AR257" s="138"/>
    </row>
    <row r="258" spans="1:44" x14ac:dyDescent="0.3">
      <c r="A258" s="147"/>
      <c r="B258" s="146">
        <v>249</v>
      </c>
      <c r="C258" s="142" t="str">
        <f>IF(Anlage_E!C258="","",Anlage_E!C258)</f>
        <v/>
      </c>
      <c r="D258" s="142" t="str">
        <f>IF(Anlage_E!F258="","",Anlage_E!F258)</f>
        <v/>
      </c>
      <c r="E258" s="142" t="str">
        <f>IF(Anlage_E!K258="","",Anlage_E!K258)</f>
        <v/>
      </c>
      <c r="F258" s="142" t="str">
        <f>IF(Anlage_E!D258="","",Anlage_E!D258)</f>
        <v/>
      </c>
      <c r="G258" s="142" t="str">
        <f>IF(Anlage_E!G258="","",Anlage_E!G258)</f>
        <v/>
      </c>
      <c r="H258" s="374" t="str">
        <f>IF(Anlage_E!H258="","",Anlage_E!H258)</f>
        <v/>
      </c>
      <c r="I258" s="142" t="str">
        <f>IF(Anlage_E!I258="","",Anlage_E!I258)</f>
        <v/>
      </c>
      <c r="J258" s="142" t="str">
        <f>IF(Anlage_E!J258="","",Anlage_E!J258)</f>
        <v/>
      </c>
      <c r="K258" s="142" t="str">
        <f>IF(Anlage_E!L258="","",Anlage_E!L258)</f>
        <v/>
      </c>
      <c r="L258" s="142" t="str">
        <f>IF(Anlage_E!M258="","",Anlage_E!M258)</f>
        <v/>
      </c>
      <c r="M258" s="142" t="str">
        <f>IF(Anlage_E!N258="","",Anlage_E!N258)</f>
        <v/>
      </c>
      <c r="N258" s="142" t="str">
        <f>IF(Anlage_E!O258="","",Anlage_E!O258)</f>
        <v/>
      </c>
      <c r="O258" s="142" t="str">
        <f>IF(Anlage_E!P258="","",Anlage_E!P258)</f>
        <v/>
      </c>
      <c r="P258" s="143" t="str">
        <f t="shared" si="9"/>
        <v/>
      </c>
      <c r="Q258" s="143" t="str">
        <f t="shared" si="10"/>
        <v/>
      </c>
      <c r="R258" s="339"/>
      <c r="S258" s="340"/>
      <c r="T258" s="340"/>
      <c r="U258" s="338"/>
      <c r="V258" s="341"/>
      <c r="W258" s="122"/>
      <c r="X258" s="342"/>
      <c r="Y258" s="343" t="str">
        <f t="shared" si="11"/>
        <v>0</v>
      </c>
      <c r="Z258" s="480"/>
      <c r="AK258" s="138"/>
      <c r="AL258" s="138"/>
      <c r="AM258" s="138"/>
      <c r="AN258" s="138"/>
      <c r="AO258" s="138"/>
      <c r="AP258" s="138"/>
      <c r="AQ258" s="138"/>
      <c r="AR258" s="138"/>
    </row>
    <row r="259" spans="1:44" x14ac:dyDescent="0.3">
      <c r="A259" s="147"/>
      <c r="B259" s="141">
        <v>250</v>
      </c>
      <c r="C259" s="142" t="str">
        <f>IF(Anlage_E!C259="","",Anlage_E!C259)</f>
        <v/>
      </c>
      <c r="D259" s="142" t="str">
        <f>IF(Anlage_E!F259="","",Anlage_E!F259)</f>
        <v/>
      </c>
      <c r="E259" s="142" t="str">
        <f>IF(Anlage_E!K259="","",Anlage_E!K259)</f>
        <v/>
      </c>
      <c r="F259" s="142" t="str">
        <f>IF(Anlage_E!D259="","",Anlage_E!D259)</f>
        <v/>
      </c>
      <c r="G259" s="142" t="str">
        <f>IF(Anlage_E!G259="","",Anlage_E!G259)</f>
        <v/>
      </c>
      <c r="H259" s="374" t="str">
        <f>IF(Anlage_E!H259="","",Anlage_E!H259)</f>
        <v/>
      </c>
      <c r="I259" s="142" t="str">
        <f>IF(Anlage_E!I259="","",Anlage_E!I259)</f>
        <v/>
      </c>
      <c r="J259" s="142" t="str">
        <f>IF(Anlage_E!J259="","",Anlage_E!J259)</f>
        <v/>
      </c>
      <c r="K259" s="142" t="str">
        <f>IF(Anlage_E!L259="","",Anlage_E!L259)</f>
        <v/>
      </c>
      <c r="L259" s="142" t="str">
        <f>IF(Anlage_E!M259="","",Anlage_E!M259)</f>
        <v/>
      </c>
      <c r="M259" s="142" t="str">
        <f>IF(Anlage_E!N259="","",Anlage_E!N259)</f>
        <v/>
      </c>
      <c r="N259" s="142" t="str">
        <f>IF(Anlage_E!O259="","",Anlage_E!O259)</f>
        <v/>
      </c>
      <c r="O259" s="142" t="str">
        <f>IF(Anlage_E!P259="","",Anlage_E!P259)</f>
        <v/>
      </c>
      <c r="P259" s="143" t="str">
        <f t="shared" si="9"/>
        <v/>
      </c>
      <c r="Q259" s="143" t="str">
        <f t="shared" si="10"/>
        <v/>
      </c>
      <c r="R259" s="339"/>
      <c r="S259" s="340"/>
      <c r="T259" s="340"/>
      <c r="U259" s="338"/>
      <c r="V259" s="341"/>
      <c r="W259" s="122"/>
      <c r="X259" s="342"/>
      <c r="Y259" s="343" t="str">
        <f t="shared" si="11"/>
        <v>0</v>
      </c>
      <c r="Z259" s="480"/>
      <c r="AK259" s="138"/>
      <c r="AL259" s="138"/>
      <c r="AM259" s="138"/>
      <c r="AN259" s="138"/>
      <c r="AO259" s="138"/>
      <c r="AP259" s="138"/>
      <c r="AQ259" s="138"/>
      <c r="AR259" s="138"/>
    </row>
    <row r="260" spans="1:44" x14ac:dyDescent="0.3">
      <c r="A260" s="147"/>
      <c r="B260" s="146">
        <v>251</v>
      </c>
      <c r="C260" s="142" t="str">
        <f>IF(Anlage_E!C260="","",Anlage_E!C260)</f>
        <v/>
      </c>
      <c r="D260" s="142" t="str">
        <f>IF(Anlage_E!F260="","",Anlage_E!F260)</f>
        <v/>
      </c>
      <c r="E260" s="142" t="str">
        <f>IF(Anlage_E!K260="","",Anlage_E!K260)</f>
        <v/>
      </c>
      <c r="F260" s="142" t="str">
        <f>IF(Anlage_E!D260="","",Anlage_E!D260)</f>
        <v/>
      </c>
      <c r="G260" s="142" t="str">
        <f>IF(Anlage_E!G260="","",Anlage_E!G260)</f>
        <v/>
      </c>
      <c r="H260" s="374" t="str">
        <f>IF(Anlage_E!H260="","",Anlage_E!H260)</f>
        <v/>
      </c>
      <c r="I260" s="142" t="str">
        <f>IF(Anlage_E!I260="","",Anlage_E!I260)</f>
        <v/>
      </c>
      <c r="J260" s="142" t="str">
        <f>IF(Anlage_E!J260="","",Anlage_E!J260)</f>
        <v/>
      </c>
      <c r="K260" s="142" t="str">
        <f>IF(Anlage_E!L260="","",Anlage_E!L260)</f>
        <v/>
      </c>
      <c r="L260" s="142" t="str">
        <f>IF(Anlage_E!M260="","",Anlage_E!M260)</f>
        <v/>
      </c>
      <c r="M260" s="142" t="str">
        <f>IF(Anlage_E!N260="","",Anlage_E!N260)</f>
        <v/>
      </c>
      <c r="N260" s="142" t="str">
        <f>IF(Anlage_E!O260="","",Anlage_E!O260)</f>
        <v/>
      </c>
      <c r="O260" s="142" t="str">
        <f>IF(Anlage_E!P260="","",Anlage_E!P260)</f>
        <v/>
      </c>
      <c r="P260" s="143" t="str">
        <f t="shared" si="9"/>
        <v/>
      </c>
      <c r="Q260" s="143" t="str">
        <f t="shared" si="10"/>
        <v/>
      </c>
      <c r="R260" s="339"/>
      <c r="S260" s="340"/>
      <c r="T260" s="340"/>
      <c r="U260" s="338"/>
      <c r="V260" s="341"/>
      <c r="W260" s="122"/>
      <c r="X260" s="342"/>
      <c r="Y260" s="343" t="str">
        <f t="shared" si="11"/>
        <v>0</v>
      </c>
      <c r="Z260" s="480"/>
      <c r="AK260" s="138"/>
      <c r="AL260" s="138"/>
      <c r="AM260" s="138"/>
      <c r="AN260" s="138"/>
      <c r="AO260" s="138"/>
      <c r="AP260" s="138"/>
      <c r="AQ260" s="138"/>
      <c r="AR260" s="138"/>
    </row>
    <row r="261" spans="1:44" x14ac:dyDescent="0.3">
      <c r="A261" s="147"/>
      <c r="B261" s="146">
        <v>252</v>
      </c>
      <c r="C261" s="142" t="str">
        <f>IF(Anlage_E!C261="","",Anlage_E!C261)</f>
        <v/>
      </c>
      <c r="D261" s="142" t="str">
        <f>IF(Anlage_E!F261="","",Anlage_E!F261)</f>
        <v/>
      </c>
      <c r="E261" s="142" t="str">
        <f>IF(Anlage_E!K261="","",Anlage_E!K261)</f>
        <v/>
      </c>
      <c r="F261" s="142" t="str">
        <f>IF(Anlage_E!D261="","",Anlage_E!D261)</f>
        <v/>
      </c>
      <c r="G261" s="142" t="str">
        <f>IF(Anlage_E!G261="","",Anlage_E!G261)</f>
        <v/>
      </c>
      <c r="H261" s="374" t="str">
        <f>IF(Anlage_E!H261="","",Anlage_E!H261)</f>
        <v/>
      </c>
      <c r="I261" s="142" t="str">
        <f>IF(Anlage_E!I261="","",Anlage_E!I261)</f>
        <v/>
      </c>
      <c r="J261" s="142" t="str">
        <f>IF(Anlage_E!J261="","",Anlage_E!J261)</f>
        <v/>
      </c>
      <c r="K261" s="142" t="str">
        <f>IF(Anlage_E!L261="","",Anlage_E!L261)</f>
        <v/>
      </c>
      <c r="L261" s="142" t="str">
        <f>IF(Anlage_E!M261="","",Anlage_E!M261)</f>
        <v/>
      </c>
      <c r="M261" s="142" t="str">
        <f>IF(Anlage_E!N261="","",Anlage_E!N261)</f>
        <v/>
      </c>
      <c r="N261" s="142" t="str">
        <f>IF(Anlage_E!O261="","",Anlage_E!O261)</f>
        <v/>
      </c>
      <c r="O261" s="142" t="str">
        <f>IF(Anlage_E!P261="","",Anlage_E!P261)</f>
        <v/>
      </c>
      <c r="P261" s="143" t="str">
        <f t="shared" si="9"/>
        <v/>
      </c>
      <c r="Q261" s="143" t="str">
        <f t="shared" si="10"/>
        <v/>
      </c>
      <c r="R261" s="339"/>
      <c r="S261" s="340"/>
      <c r="T261" s="340"/>
      <c r="U261" s="338"/>
      <c r="V261" s="341"/>
      <c r="W261" s="122"/>
      <c r="X261" s="342"/>
      <c r="Y261" s="343" t="str">
        <f t="shared" si="11"/>
        <v>0</v>
      </c>
      <c r="Z261" s="480"/>
      <c r="AK261" s="138"/>
      <c r="AL261" s="138"/>
      <c r="AM261" s="138"/>
      <c r="AN261" s="138"/>
      <c r="AO261" s="138"/>
      <c r="AP261" s="138"/>
      <c r="AQ261" s="138"/>
      <c r="AR261" s="138"/>
    </row>
    <row r="262" spans="1:44" x14ac:dyDescent="0.3">
      <c r="A262" s="147"/>
      <c r="B262" s="141">
        <v>253</v>
      </c>
      <c r="C262" s="142" t="str">
        <f>IF(Anlage_E!C262="","",Anlage_E!C262)</f>
        <v/>
      </c>
      <c r="D262" s="142" t="str">
        <f>IF(Anlage_E!F262="","",Anlage_E!F262)</f>
        <v/>
      </c>
      <c r="E262" s="142" t="str">
        <f>IF(Anlage_E!K262="","",Anlage_E!K262)</f>
        <v/>
      </c>
      <c r="F262" s="142" t="str">
        <f>IF(Anlage_E!D262="","",Anlage_E!D262)</f>
        <v/>
      </c>
      <c r="G262" s="142" t="str">
        <f>IF(Anlage_E!G262="","",Anlage_E!G262)</f>
        <v/>
      </c>
      <c r="H262" s="374" t="str">
        <f>IF(Anlage_E!H262="","",Anlage_E!H262)</f>
        <v/>
      </c>
      <c r="I262" s="142" t="str">
        <f>IF(Anlage_E!I262="","",Anlage_E!I262)</f>
        <v/>
      </c>
      <c r="J262" s="142" t="str">
        <f>IF(Anlage_E!J262="","",Anlage_E!J262)</f>
        <v/>
      </c>
      <c r="K262" s="142" t="str">
        <f>IF(Anlage_E!L262="","",Anlage_E!L262)</f>
        <v/>
      </c>
      <c r="L262" s="142" t="str">
        <f>IF(Anlage_E!M262="","",Anlage_E!M262)</f>
        <v/>
      </c>
      <c r="M262" s="142" t="str">
        <f>IF(Anlage_E!N262="","",Anlage_E!N262)</f>
        <v/>
      </c>
      <c r="N262" s="142" t="str">
        <f>IF(Anlage_E!O262="","",Anlage_E!O262)</f>
        <v/>
      </c>
      <c r="O262" s="142" t="str">
        <f>IF(Anlage_E!P262="","",Anlage_E!P262)</f>
        <v/>
      </c>
      <c r="P262" s="143" t="str">
        <f t="shared" si="9"/>
        <v/>
      </c>
      <c r="Q262" s="143" t="str">
        <f t="shared" si="10"/>
        <v/>
      </c>
      <c r="R262" s="339"/>
      <c r="S262" s="340"/>
      <c r="T262" s="340"/>
      <c r="U262" s="338"/>
      <c r="V262" s="341"/>
      <c r="W262" s="122"/>
      <c r="X262" s="342"/>
      <c r="Y262" s="343" t="str">
        <f t="shared" si="11"/>
        <v>0</v>
      </c>
      <c r="Z262" s="480"/>
      <c r="AK262" s="138"/>
      <c r="AL262" s="138"/>
      <c r="AM262" s="138"/>
      <c r="AN262" s="138"/>
      <c r="AO262" s="138"/>
      <c r="AP262" s="138"/>
      <c r="AQ262" s="138"/>
      <c r="AR262" s="138"/>
    </row>
    <row r="263" spans="1:44" x14ac:dyDescent="0.3">
      <c r="A263" s="147"/>
      <c r="B263" s="146">
        <v>254</v>
      </c>
      <c r="C263" s="142" t="str">
        <f>IF(Anlage_E!C263="","",Anlage_E!C263)</f>
        <v/>
      </c>
      <c r="D263" s="142" t="str">
        <f>IF(Anlage_E!F263="","",Anlage_E!F263)</f>
        <v/>
      </c>
      <c r="E263" s="142" t="str">
        <f>IF(Anlage_E!K263="","",Anlage_E!K263)</f>
        <v/>
      </c>
      <c r="F263" s="142" t="str">
        <f>IF(Anlage_E!D263="","",Anlage_E!D263)</f>
        <v/>
      </c>
      <c r="G263" s="142" t="str">
        <f>IF(Anlage_E!G263="","",Anlage_E!G263)</f>
        <v/>
      </c>
      <c r="H263" s="374" t="str">
        <f>IF(Anlage_E!H263="","",Anlage_E!H263)</f>
        <v/>
      </c>
      <c r="I263" s="142" t="str">
        <f>IF(Anlage_E!I263="","",Anlage_E!I263)</f>
        <v/>
      </c>
      <c r="J263" s="142" t="str">
        <f>IF(Anlage_E!J263="","",Anlage_E!J263)</f>
        <v/>
      </c>
      <c r="K263" s="142" t="str">
        <f>IF(Anlage_E!L263="","",Anlage_E!L263)</f>
        <v/>
      </c>
      <c r="L263" s="142" t="str">
        <f>IF(Anlage_E!M263="","",Anlage_E!M263)</f>
        <v/>
      </c>
      <c r="M263" s="142" t="str">
        <f>IF(Anlage_E!N263="","",Anlage_E!N263)</f>
        <v/>
      </c>
      <c r="N263" s="142" t="str">
        <f>IF(Anlage_E!O263="","",Anlage_E!O263)</f>
        <v/>
      </c>
      <c r="O263" s="142" t="str">
        <f>IF(Anlage_E!P263="","",Anlage_E!P263)</f>
        <v/>
      </c>
      <c r="P263" s="143" t="str">
        <f t="shared" si="9"/>
        <v/>
      </c>
      <c r="Q263" s="143" t="str">
        <f t="shared" si="10"/>
        <v/>
      </c>
      <c r="R263" s="339"/>
      <c r="S263" s="340"/>
      <c r="T263" s="340"/>
      <c r="U263" s="338"/>
      <c r="V263" s="341"/>
      <c r="W263" s="122"/>
      <c r="X263" s="342"/>
      <c r="Y263" s="343" t="str">
        <f t="shared" si="11"/>
        <v>0</v>
      </c>
      <c r="Z263" s="480"/>
      <c r="AK263" s="138"/>
      <c r="AL263" s="138"/>
      <c r="AM263" s="138"/>
      <c r="AN263" s="138"/>
      <c r="AO263" s="138"/>
      <c r="AP263" s="138"/>
      <c r="AQ263" s="138"/>
      <c r="AR263" s="138"/>
    </row>
    <row r="264" spans="1:44" x14ac:dyDescent="0.3">
      <c r="A264" s="147"/>
      <c r="B264" s="146">
        <v>255</v>
      </c>
      <c r="C264" s="142" t="str">
        <f>IF(Anlage_E!C264="","",Anlage_E!C264)</f>
        <v/>
      </c>
      <c r="D264" s="142" t="str">
        <f>IF(Anlage_E!F264="","",Anlage_E!F264)</f>
        <v/>
      </c>
      <c r="E264" s="142" t="str">
        <f>IF(Anlage_E!K264="","",Anlage_E!K264)</f>
        <v/>
      </c>
      <c r="F264" s="142" t="str">
        <f>IF(Anlage_E!D264="","",Anlage_E!D264)</f>
        <v/>
      </c>
      <c r="G264" s="142" t="str">
        <f>IF(Anlage_E!G264="","",Anlage_E!G264)</f>
        <v/>
      </c>
      <c r="H264" s="374" t="str">
        <f>IF(Anlage_E!H264="","",Anlage_E!H264)</f>
        <v/>
      </c>
      <c r="I264" s="142" t="str">
        <f>IF(Anlage_E!I264="","",Anlage_E!I264)</f>
        <v/>
      </c>
      <c r="J264" s="142" t="str">
        <f>IF(Anlage_E!J264="","",Anlage_E!J264)</f>
        <v/>
      </c>
      <c r="K264" s="142" t="str">
        <f>IF(Anlage_E!L264="","",Anlage_E!L264)</f>
        <v/>
      </c>
      <c r="L264" s="142" t="str">
        <f>IF(Anlage_E!M264="","",Anlage_E!M264)</f>
        <v/>
      </c>
      <c r="M264" s="142" t="str">
        <f>IF(Anlage_E!N264="","",Anlage_E!N264)</f>
        <v/>
      </c>
      <c r="N264" s="142" t="str">
        <f>IF(Anlage_E!O264="","",Anlage_E!O264)</f>
        <v/>
      </c>
      <c r="O264" s="142" t="str">
        <f>IF(Anlage_E!P264="","",Anlage_E!P264)</f>
        <v/>
      </c>
      <c r="P264" s="143" t="str">
        <f t="shared" si="9"/>
        <v/>
      </c>
      <c r="Q264" s="143" t="str">
        <f t="shared" si="10"/>
        <v/>
      </c>
      <c r="R264" s="339"/>
      <c r="S264" s="340"/>
      <c r="T264" s="340"/>
      <c r="U264" s="338"/>
      <c r="V264" s="341"/>
      <c r="W264" s="122"/>
      <c r="X264" s="342"/>
      <c r="Y264" s="343" t="str">
        <f t="shared" si="11"/>
        <v>0</v>
      </c>
      <c r="Z264" s="480"/>
      <c r="AK264" s="138"/>
      <c r="AL264" s="138"/>
      <c r="AM264" s="138"/>
      <c r="AN264" s="138"/>
      <c r="AO264" s="138"/>
      <c r="AP264" s="138"/>
      <c r="AQ264" s="138"/>
      <c r="AR264" s="138"/>
    </row>
    <row r="265" spans="1:44" x14ac:dyDescent="0.3">
      <c r="A265" s="147"/>
      <c r="B265" s="141">
        <v>256</v>
      </c>
      <c r="C265" s="142" t="str">
        <f>IF(Anlage_E!C265="","",Anlage_E!C265)</f>
        <v/>
      </c>
      <c r="D265" s="142" t="str">
        <f>IF(Anlage_E!F265="","",Anlage_E!F265)</f>
        <v/>
      </c>
      <c r="E265" s="142" t="str">
        <f>IF(Anlage_E!K265="","",Anlage_E!K265)</f>
        <v/>
      </c>
      <c r="F265" s="142" t="str">
        <f>IF(Anlage_E!D265="","",Anlage_E!D265)</f>
        <v/>
      </c>
      <c r="G265" s="142" t="str">
        <f>IF(Anlage_E!G265="","",Anlage_E!G265)</f>
        <v/>
      </c>
      <c r="H265" s="374" t="str">
        <f>IF(Anlage_E!H265="","",Anlage_E!H265)</f>
        <v/>
      </c>
      <c r="I265" s="142" t="str">
        <f>IF(Anlage_E!I265="","",Anlage_E!I265)</f>
        <v/>
      </c>
      <c r="J265" s="142" t="str">
        <f>IF(Anlage_E!J265="","",Anlage_E!J265)</f>
        <v/>
      </c>
      <c r="K265" s="142" t="str">
        <f>IF(Anlage_E!L265="","",Anlage_E!L265)</f>
        <v/>
      </c>
      <c r="L265" s="142" t="str">
        <f>IF(Anlage_E!M265="","",Anlage_E!M265)</f>
        <v/>
      </c>
      <c r="M265" s="142" t="str">
        <f>IF(Anlage_E!N265="","",Anlage_E!N265)</f>
        <v/>
      </c>
      <c r="N265" s="142" t="str">
        <f>IF(Anlage_E!O265="","",Anlage_E!O265)</f>
        <v/>
      </c>
      <c r="O265" s="142" t="str">
        <f>IF(Anlage_E!P265="","",Anlage_E!P265)</f>
        <v/>
      </c>
      <c r="P265" s="143" t="str">
        <f t="shared" si="9"/>
        <v/>
      </c>
      <c r="Q265" s="143" t="str">
        <f t="shared" si="10"/>
        <v/>
      </c>
      <c r="R265" s="339"/>
      <c r="S265" s="340"/>
      <c r="T265" s="340"/>
      <c r="U265" s="338"/>
      <c r="V265" s="341"/>
      <c r="W265" s="122"/>
      <c r="X265" s="342"/>
      <c r="Y265" s="343" t="str">
        <f t="shared" si="11"/>
        <v>0</v>
      </c>
      <c r="Z265" s="480"/>
      <c r="AK265" s="138"/>
      <c r="AL265" s="138"/>
      <c r="AM265" s="138"/>
      <c r="AN265" s="138"/>
      <c r="AO265" s="138"/>
      <c r="AP265" s="138"/>
      <c r="AQ265" s="138"/>
      <c r="AR265" s="138"/>
    </row>
    <row r="266" spans="1:44" x14ac:dyDescent="0.3">
      <c r="A266" s="147"/>
      <c r="B266" s="146">
        <v>257</v>
      </c>
      <c r="C266" s="142" t="str">
        <f>IF(Anlage_E!C266="","",Anlage_E!C266)</f>
        <v/>
      </c>
      <c r="D266" s="142" t="str">
        <f>IF(Anlage_E!F266="","",Anlage_E!F266)</f>
        <v/>
      </c>
      <c r="E266" s="142" t="str">
        <f>IF(Anlage_E!K266="","",Anlage_E!K266)</f>
        <v/>
      </c>
      <c r="F266" s="142" t="str">
        <f>IF(Anlage_E!D266="","",Anlage_E!D266)</f>
        <v/>
      </c>
      <c r="G266" s="142" t="str">
        <f>IF(Anlage_E!G266="","",Anlage_E!G266)</f>
        <v/>
      </c>
      <c r="H266" s="374" t="str">
        <f>IF(Anlage_E!H266="","",Anlage_E!H266)</f>
        <v/>
      </c>
      <c r="I266" s="142" t="str">
        <f>IF(Anlage_E!I266="","",Anlage_E!I266)</f>
        <v/>
      </c>
      <c r="J266" s="142" t="str">
        <f>IF(Anlage_E!J266="","",Anlage_E!J266)</f>
        <v/>
      </c>
      <c r="K266" s="142" t="str">
        <f>IF(Anlage_E!L266="","",Anlage_E!L266)</f>
        <v/>
      </c>
      <c r="L266" s="142" t="str">
        <f>IF(Anlage_E!M266="","",Anlage_E!M266)</f>
        <v/>
      </c>
      <c r="M266" s="142" t="str">
        <f>IF(Anlage_E!N266="","",Anlage_E!N266)</f>
        <v/>
      </c>
      <c r="N266" s="142" t="str">
        <f>IF(Anlage_E!O266="","",Anlage_E!O266)</f>
        <v/>
      </c>
      <c r="O266" s="142" t="str">
        <f>IF(Anlage_E!P266="","",Anlage_E!P266)</f>
        <v/>
      </c>
      <c r="P266" s="143" t="str">
        <f t="shared" si="9"/>
        <v/>
      </c>
      <c r="Q266" s="143" t="str">
        <f t="shared" si="10"/>
        <v/>
      </c>
      <c r="R266" s="339"/>
      <c r="S266" s="340"/>
      <c r="T266" s="340"/>
      <c r="U266" s="338"/>
      <c r="V266" s="341"/>
      <c r="W266" s="122"/>
      <c r="X266" s="342"/>
      <c r="Y266" s="343" t="str">
        <f t="shared" si="11"/>
        <v>0</v>
      </c>
      <c r="Z266" s="480"/>
      <c r="AK266" s="138"/>
      <c r="AL266" s="138"/>
      <c r="AM266" s="138"/>
      <c r="AN266" s="138"/>
      <c r="AO266" s="138"/>
      <c r="AP266" s="138"/>
      <c r="AQ266" s="138"/>
      <c r="AR266" s="138"/>
    </row>
    <row r="267" spans="1:44" x14ac:dyDescent="0.3">
      <c r="A267" s="147"/>
      <c r="B267" s="146">
        <v>258</v>
      </c>
      <c r="C267" s="142" t="str">
        <f>IF(Anlage_E!C267="","",Anlage_E!C267)</f>
        <v/>
      </c>
      <c r="D267" s="142" t="str">
        <f>IF(Anlage_E!F267="","",Anlage_E!F267)</f>
        <v/>
      </c>
      <c r="E267" s="142" t="str">
        <f>IF(Anlage_E!K267="","",Anlage_E!K267)</f>
        <v/>
      </c>
      <c r="F267" s="142" t="str">
        <f>IF(Anlage_E!D267="","",Anlage_E!D267)</f>
        <v/>
      </c>
      <c r="G267" s="142" t="str">
        <f>IF(Anlage_E!G267="","",Anlage_E!G267)</f>
        <v/>
      </c>
      <c r="H267" s="374" t="str">
        <f>IF(Anlage_E!H267="","",Anlage_E!H267)</f>
        <v/>
      </c>
      <c r="I267" s="142" t="str">
        <f>IF(Anlage_E!I267="","",Anlage_E!I267)</f>
        <v/>
      </c>
      <c r="J267" s="142" t="str">
        <f>IF(Anlage_E!J267="","",Anlage_E!J267)</f>
        <v/>
      </c>
      <c r="K267" s="142" t="str">
        <f>IF(Anlage_E!L267="","",Anlage_E!L267)</f>
        <v/>
      </c>
      <c r="L267" s="142" t="str">
        <f>IF(Anlage_E!M267="","",Anlage_E!M267)</f>
        <v/>
      </c>
      <c r="M267" s="142" t="str">
        <f>IF(Anlage_E!N267="","",Anlage_E!N267)</f>
        <v/>
      </c>
      <c r="N267" s="142" t="str">
        <f>IF(Anlage_E!O267="","",Anlage_E!O267)</f>
        <v/>
      </c>
      <c r="O267" s="142" t="str">
        <f>IF(Anlage_E!P267="","",Anlage_E!P267)</f>
        <v/>
      </c>
      <c r="P267" s="143" t="str">
        <f t="shared" ref="P267:P319" si="12">IF(OR(H267="",O267=""),"",O267/H267*1000)</f>
        <v/>
      </c>
      <c r="Q267" s="143" t="str">
        <f t="shared" ref="Q267:Q319" si="13">IF(OR(N267="",O267=""),"",O267/N267*1000)</f>
        <v/>
      </c>
      <c r="R267" s="339"/>
      <c r="S267" s="340"/>
      <c r="T267" s="340"/>
      <c r="U267" s="338"/>
      <c r="V267" s="341"/>
      <c r="W267" s="122"/>
      <c r="X267" s="342"/>
      <c r="Y267" s="343" t="str">
        <f t="shared" ref="Y267:Y319" si="14">IF(X267="ja",W267,"0")</f>
        <v>0</v>
      </c>
      <c r="Z267" s="480"/>
      <c r="AK267" s="138"/>
      <c r="AL267" s="138"/>
      <c r="AM267" s="138"/>
      <c r="AN267" s="138"/>
      <c r="AO267" s="138"/>
      <c r="AP267" s="138"/>
      <c r="AQ267" s="138"/>
      <c r="AR267" s="138"/>
    </row>
    <row r="268" spans="1:44" x14ac:dyDescent="0.3">
      <c r="A268" s="147"/>
      <c r="B268" s="141">
        <v>259</v>
      </c>
      <c r="C268" s="142" t="str">
        <f>IF(Anlage_E!C268="","",Anlage_E!C268)</f>
        <v/>
      </c>
      <c r="D268" s="142" t="str">
        <f>IF(Anlage_E!F268="","",Anlage_E!F268)</f>
        <v/>
      </c>
      <c r="E268" s="142" t="str">
        <f>IF(Anlage_E!K268="","",Anlage_E!K268)</f>
        <v/>
      </c>
      <c r="F268" s="142" t="str">
        <f>IF(Anlage_E!D268="","",Anlage_E!D268)</f>
        <v/>
      </c>
      <c r="G268" s="142" t="str">
        <f>IF(Anlage_E!G268="","",Anlage_E!G268)</f>
        <v/>
      </c>
      <c r="H268" s="374" t="str">
        <f>IF(Anlage_E!H268="","",Anlage_E!H268)</f>
        <v/>
      </c>
      <c r="I268" s="142" t="str">
        <f>IF(Anlage_E!I268="","",Anlage_E!I268)</f>
        <v/>
      </c>
      <c r="J268" s="142" t="str">
        <f>IF(Anlage_E!J268="","",Anlage_E!J268)</f>
        <v/>
      </c>
      <c r="K268" s="142" t="str">
        <f>IF(Anlage_E!L268="","",Anlage_E!L268)</f>
        <v/>
      </c>
      <c r="L268" s="142" t="str">
        <f>IF(Anlage_E!M268="","",Anlage_E!M268)</f>
        <v/>
      </c>
      <c r="M268" s="142" t="str">
        <f>IF(Anlage_E!N268="","",Anlage_E!N268)</f>
        <v/>
      </c>
      <c r="N268" s="142" t="str">
        <f>IF(Anlage_E!O268="","",Anlage_E!O268)</f>
        <v/>
      </c>
      <c r="O268" s="142" t="str">
        <f>IF(Anlage_E!P268="","",Anlage_E!P268)</f>
        <v/>
      </c>
      <c r="P268" s="143" t="str">
        <f t="shared" si="12"/>
        <v/>
      </c>
      <c r="Q268" s="143" t="str">
        <f t="shared" si="13"/>
        <v/>
      </c>
      <c r="R268" s="339"/>
      <c r="S268" s="340"/>
      <c r="T268" s="340"/>
      <c r="U268" s="338"/>
      <c r="V268" s="341"/>
      <c r="W268" s="122"/>
      <c r="X268" s="342"/>
      <c r="Y268" s="343" t="str">
        <f t="shared" si="14"/>
        <v>0</v>
      </c>
      <c r="Z268" s="480"/>
      <c r="AK268" s="138"/>
      <c r="AL268" s="138"/>
      <c r="AM268" s="138"/>
      <c r="AN268" s="138"/>
      <c r="AO268" s="138"/>
      <c r="AP268" s="138"/>
      <c r="AQ268" s="138"/>
      <c r="AR268" s="138"/>
    </row>
    <row r="269" spans="1:44" x14ac:dyDescent="0.3">
      <c r="A269" s="147"/>
      <c r="B269" s="146">
        <v>260</v>
      </c>
      <c r="C269" s="142" t="str">
        <f>IF(Anlage_E!C269="","",Anlage_E!C269)</f>
        <v/>
      </c>
      <c r="D269" s="142" t="str">
        <f>IF(Anlage_E!F269="","",Anlage_E!F269)</f>
        <v/>
      </c>
      <c r="E269" s="142" t="str">
        <f>IF(Anlage_E!K269="","",Anlage_E!K269)</f>
        <v/>
      </c>
      <c r="F269" s="142" t="str">
        <f>IF(Anlage_E!D269="","",Anlage_E!D269)</f>
        <v/>
      </c>
      <c r="G269" s="142" t="str">
        <f>IF(Anlage_E!G269="","",Anlage_E!G269)</f>
        <v/>
      </c>
      <c r="H269" s="374" t="str">
        <f>IF(Anlage_E!H269="","",Anlage_E!H269)</f>
        <v/>
      </c>
      <c r="I269" s="142" t="str">
        <f>IF(Anlage_E!I269="","",Anlage_E!I269)</f>
        <v/>
      </c>
      <c r="J269" s="142" t="str">
        <f>IF(Anlage_E!J269="","",Anlage_E!J269)</f>
        <v/>
      </c>
      <c r="K269" s="142" t="str">
        <f>IF(Anlage_E!L269="","",Anlage_E!L269)</f>
        <v/>
      </c>
      <c r="L269" s="142" t="str">
        <f>IF(Anlage_E!M269="","",Anlage_E!M269)</f>
        <v/>
      </c>
      <c r="M269" s="142" t="str">
        <f>IF(Anlage_E!N269="","",Anlage_E!N269)</f>
        <v/>
      </c>
      <c r="N269" s="142" t="str">
        <f>IF(Anlage_E!O269="","",Anlage_E!O269)</f>
        <v/>
      </c>
      <c r="O269" s="142" t="str">
        <f>IF(Anlage_E!P269="","",Anlage_E!P269)</f>
        <v/>
      </c>
      <c r="P269" s="143" t="str">
        <f t="shared" si="12"/>
        <v/>
      </c>
      <c r="Q269" s="143" t="str">
        <f t="shared" si="13"/>
        <v/>
      </c>
      <c r="R269" s="339"/>
      <c r="S269" s="340"/>
      <c r="T269" s="340"/>
      <c r="U269" s="338"/>
      <c r="V269" s="341"/>
      <c r="W269" s="122"/>
      <c r="X269" s="342"/>
      <c r="Y269" s="343" t="str">
        <f t="shared" si="14"/>
        <v>0</v>
      </c>
      <c r="Z269" s="480"/>
      <c r="AK269" s="138"/>
      <c r="AL269" s="138"/>
      <c r="AM269" s="138"/>
      <c r="AN269" s="138"/>
      <c r="AO269" s="138"/>
      <c r="AP269" s="138"/>
      <c r="AQ269" s="138"/>
      <c r="AR269" s="138"/>
    </row>
    <row r="270" spans="1:44" x14ac:dyDescent="0.3">
      <c r="A270" s="147"/>
      <c r="B270" s="146">
        <v>261</v>
      </c>
      <c r="C270" s="142" t="str">
        <f>IF(Anlage_E!C270="","",Anlage_E!C270)</f>
        <v/>
      </c>
      <c r="D270" s="142" t="str">
        <f>IF(Anlage_E!F270="","",Anlage_E!F270)</f>
        <v/>
      </c>
      <c r="E270" s="142" t="str">
        <f>IF(Anlage_E!K270="","",Anlage_E!K270)</f>
        <v/>
      </c>
      <c r="F270" s="142" t="str">
        <f>IF(Anlage_E!D270="","",Anlage_E!D270)</f>
        <v/>
      </c>
      <c r="G270" s="142" t="str">
        <f>IF(Anlage_E!G270="","",Anlage_E!G270)</f>
        <v/>
      </c>
      <c r="H270" s="374" t="str">
        <f>IF(Anlage_E!H270="","",Anlage_E!H270)</f>
        <v/>
      </c>
      <c r="I270" s="142" t="str">
        <f>IF(Anlage_E!I270="","",Anlage_E!I270)</f>
        <v/>
      </c>
      <c r="J270" s="142" t="str">
        <f>IF(Anlage_E!J270="","",Anlage_E!J270)</f>
        <v/>
      </c>
      <c r="K270" s="142" t="str">
        <f>IF(Anlage_E!L270="","",Anlage_E!L270)</f>
        <v/>
      </c>
      <c r="L270" s="142" t="str">
        <f>IF(Anlage_E!M270="","",Anlage_E!M270)</f>
        <v/>
      </c>
      <c r="M270" s="142" t="str">
        <f>IF(Anlage_E!N270="","",Anlage_E!N270)</f>
        <v/>
      </c>
      <c r="N270" s="142" t="str">
        <f>IF(Anlage_E!O270="","",Anlage_E!O270)</f>
        <v/>
      </c>
      <c r="O270" s="142" t="str">
        <f>IF(Anlage_E!P270="","",Anlage_E!P270)</f>
        <v/>
      </c>
      <c r="P270" s="143" t="str">
        <f t="shared" si="12"/>
        <v/>
      </c>
      <c r="Q270" s="143" t="str">
        <f t="shared" si="13"/>
        <v/>
      </c>
      <c r="R270" s="339"/>
      <c r="S270" s="340"/>
      <c r="T270" s="340"/>
      <c r="U270" s="338"/>
      <c r="V270" s="341"/>
      <c r="W270" s="122"/>
      <c r="X270" s="342"/>
      <c r="Y270" s="343" t="str">
        <f t="shared" si="14"/>
        <v>0</v>
      </c>
      <c r="Z270" s="480"/>
      <c r="AK270" s="138"/>
      <c r="AL270" s="138"/>
      <c r="AM270" s="138"/>
      <c r="AN270" s="138"/>
      <c r="AO270" s="138"/>
      <c r="AP270" s="138"/>
      <c r="AQ270" s="138"/>
      <c r="AR270" s="138"/>
    </row>
    <row r="271" spans="1:44" x14ac:dyDescent="0.3">
      <c r="A271" s="147"/>
      <c r="B271" s="141">
        <v>262</v>
      </c>
      <c r="C271" s="142" t="str">
        <f>IF(Anlage_E!C271="","",Anlage_E!C271)</f>
        <v/>
      </c>
      <c r="D271" s="142" t="str">
        <f>IF(Anlage_E!F271="","",Anlage_E!F271)</f>
        <v/>
      </c>
      <c r="E271" s="142" t="str">
        <f>IF(Anlage_E!K271="","",Anlage_E!K271)</f>
        <v/>
      </c>
      <c r="F271" s="142" t="str">
        <f>IF(Anlage_E!D271="","",Anlage_E!D271)</f>
        <v/>
      </c>
      <c r="G271" s="142" t="str">
        <f>IF(Anlage_E!G271="","",Anlage_E!G271)</f>
        <v/>
      </c>
      <c r="H271" s="374" t="str">
        <f>IF(Anlage_E!H271="","",Anlage_E!H271)</f>
        <v/>
      </c>
      <c r="I271" s="142" t="str">
        <f>IF(Anlage_E!I271="","",Anlage_E!I271)</f>
        <v/>
      </c>
      <c r="J271" s="142" t="str">
        <f>IF(Anlage_E!J271="","",Anlage_E!J271)</f>
        <v/>
      </c>
      <c r="K271" s="142" t="str">
        <f>IF(Anlage_E!L271="","",Anlage_E!L271)</f>
        <v/>
      </c>
      <c r="L271" s="142" t="str">
        <f>IF(Anlage_E!M271="","",Anlage_E!M271)</f>
        <v/>
      </c>
      <c r="M271" s="142" t="str">
        <f>IF(Anlage_E!N271="","",Anlage_E!N271)</f>
        <v/>
      </c>
      <c r="N271" s="142" t="str">
        <f>IF(Anlage_E!O271="","",Anlage_E!O271)</f>
        <v/>
      </c>
      <c r="O271" s="142" t="str">
        <f>IF(Anlage_E!P271="","",Anlage_E!P271)</f>
        <v/>
      </c>
      <c r="P271" s="143" t="str">
        <f t="shared" si="12"/>
        <v/>
      </c>
      <c r="Q271" s="143" t="str">
        <f t="shared" si="13"/>
        <v/>
      </c>
      <c r="R271" s="339"/>
      <c r="S271" s="340"/>
      <c r="T271" s="340"/>
      <c r="U271" s="338"/>
      <c r="V271" s="341"/>
      <c r="W271" s="122"/>
      <c r="X271" s="342"/>
      <c r="Y271" s="343" t="str">
        <f t="shared" si="14"/>
        <v>0</v>
      </c>
      <c r="Z271" s="480"/>
      <c r="AK271" s="138"/>
      <c r="AL271" s="138"/>
      <c r="AM271" s="138"/>
      <c r="AN271" s="138"/>
      <c r="AO271" s="138"/>
      <c r="AP271" s="138"/>
      <c r="AQ271" s="138"/>
      <c r="AR271" s="138"/>
    </row>
    <row r="272" spans="1:44" x14ac:dyDescent="0.3">
      <c r="A272" s="147"/>
      <c r="B272" s="146">
        <v>263</v>
      </c>
      <c r="C272" s="142" t="str">
        <f>IF(Anlage_E!C272="","",Anlage_E!C272)</f>
        <v/>
      </c>
      <c r="D272" s="142" t="str">
        <f>IF(Anlage_E!F272="","",Anlage_E!F272)</f>
        <v/>
      </c>
      <c r="E272" s="142" t="str">
        <f>IF(Anlage_E!K272="","",Anlage_E!K272)</f>
        <v/>
      </c>
      <c r="F272" s="142" t="str">
        <f>IF(Anlage_E!D272="","",Anlage_E!D272)</f>
        <v/>
      </c>
      <c r="G272" s="142" t="str">
        <f>IF(Anlage_E!G272="","",Anlage_E!G272)</f>
        <v/>
      </c>
      <c r="H272" s="374" t="str">
        <f>IF(Anlage_E!H272="","",Anlage_E!H272)</f>
        <v/>
      </c>
      <c r="I272" s="142" t="str">
        <f>IF(Anlage_E!I272="","",Anlage_E!I272)</f>
        <v/>
      </c>
      <c r="J272" s="142" t="str">
        <f>IF(Anlage_E!J272="","",Anlage_E!J272)</f>
        <v/>
      </c>
      <c r="K272" s="142" t="str">
        <f>IF(Anlage_E!L272="","",Anlage_E!L272)</f>
        <v/>
      </c>
      <c r="L272" s="142" t="str">
        <f>IF(Anlage_E!M272="","",Anlage_E!M272)</f>
        <v/>
      </c>
      <c r="M272" s="142" t="str">
        <f>IF(Anlage_E!N272="","",Anlage_E!N272)</f>
        <v/>
      </c>
      <c r="N272" s="142" t="str">
        <f>IF(Anlage_E!O272="","",Anlage_E!O272)</f>
        <v/>
      </c>
      <c r="O272" s="142" t="str">
        <f>IF(Anlage_E!P272="","",Anlage_E!P272)</f>
        <v/>
      </c>
      <c r="P272" s="143" t="str">
        <f t="shared" si="12"/>
        <v/>
      </c>
      <c r="Q272" s="143" t="str">
        <f t="shared" si="13"/>
        <v/>
      </c>
      <c r="R272" s="339"/>
      <c r="S272" s="340"/>
      <c r="T272" s="340"/>
      <c r="U272" s="338"/>
      <c r="V272" s="341"/>
      <c r="W272" s="122"/>
      <c r="X272" s="342"/>
      <c r="Y272" s="343" t="str">
        <f t="shared" si="14"/>
        <v>0</v>
      </c>
      <c r="Z272" s="480"/>
      <c r="AK272" s="138"/>
      <c r="AL272" s="138"/>
      <c r="AM272" s="138"/>
      <c r="AN272" s="138"/>
      <c r="AO272" s="138"/>
      <c r="AP272" s="138"/>
      <c r="AQ272" s="138"/>
      <c r="AR272" s="138"/>
    </row>
    <row r="273" spans="1:44" x14ac:dyDescent="0.3">
      <c r="A273" s="147"/>
      <c r="B273" s="146">
        <v>264</v>
      </c>
      <c r="C273" s="142" t="str">
        <f>IF(Anlage_E!C273="","",Anlage_E!C273)</f>
        <v/>
      </c>
      <c r="D273" s="142" t="str">
        <f>IF(Anlage_E!F273="","",Anlage_E!F273)</f>
        <v/>
      </c>
      <c r="E273" s="142" t="str">
        <f>IF(Anlage_E!K273="","",Anlage_E!K273)</f>
        <v/>
      </c>
      <c r="F273" s="142" t="str">
        <f>IF(Anlage_E!D273="","",Anlage_E!D273)</f>
        <v/>
      </c>
      <c r="G273" s="142" t="str">
        <f>IF(Anlage_E!G273="","",Anlage_E!G273)</f>
        <v/>
      </c>
      <c r="H273" s="374" t="str">
        <f>IF(Anlage_E!H273="","",Anlage_E!H273)</f>
        <v/>
      </c>
      <c r="I273" s="142" t="str">
        <f>IF(Anlage_E!I273="","",Anlage_E!I273)</f>
        <v/>
      </c>
      <c r="J273" s="142" t="str">
        <f>IF(Anlage_E!J273="","",Anlage_E!J273)</f>
        <v/>
      </c>
      <c r="K273" s="142" t="str">
        <f>IF(Anlage_E!L273="","",Anlage_E!L273)</f>
        <v/>
      </c>
      <c r="L273" s="142" t="str">
        <f>IF(Anlage_E!M273="","",Anlage_E!M273)</f>
        <v/>
      </c>
      <c r="M273" s="142" t="str">
        <f>IF(Anlage_E!N273="","",Anlage_E!N273)</f>
        <v/>
      </c>
      <c r="N273" s="142" t="str">
        <f>IF(Anlage_E!O273="","",Anlage_E!O273)</f>
        <v/>
      </c>
      <c r="O273" s="142" t="str">
        <f>IF(Anlage_E!P273="","",Anlage_E!P273)</f>
        <v/>
      </c>
      <c r="P273" s="143" t="str">
        <f t="shared" si="12"/>
        <v/>
      </c>
      <c r="Q273" s="143" t="str">
        <f t="shared" si="13"/>
        <v/>
      </c>
      <c r="R273" s="339"/>
      <c r="S273" s="340"/>
      <c r="T273" s="340"/>
      <c r="U273" s="338"/>
      <c r="V273" s="341"/>
      <c r="W273" s="122"/>
      <c r="X273" s="342"/>
      <c r="Y273" s="343" t="str">
        <f t="shared" si="14"/>
        <v>0</v>
      </c>
      <c r="Z273" s="480"/>
      <c r="AK273" s="138"/>
      <c r="AL273" s="138"/>
      <c r="AM273" s="138"/>
      <c r="AN273" s="138"/>
      <c r="AO273" s="138"/>
      <c r="AP273" s="138"/>
      <c r="AQ273" s="138"/>
      <c r="AR273" s="138"/>
    </row>
    <row r="274" spans="1:44" x14ac:dyDescent="0.3">
      <c r="A274" s="147"/>
      <c r="B274" s="141">
        <v>265</v>
      </c>
      <c r="C274" s="142" t="str">
        <f>IF(Anlage_E!C274="","",Anlage_E!C274)</f>
        <v/>
      </c>
      <c r="D274" s="142" t="str">
        <f>IF(Anlage_E!F274="","",Anlage_E!F274)</f>
        <v/>
      </c>
      <c r="E274" s="142" t="str">
        <f>IF(Anlage_E!K274="","",Anlage_E!K274)</f>
        <v/>
      </c>
      <c r="F274" s="142" t="str">
        <f>IF(Anlage_E!D274="","",Anlage_E!D274)</f>
        <v/>
      </c>
      <c r="G274" s="142" t="str">
        <f>IF(Anlage_E!G274="","",Anlage_E!G274)</f>
        <v/>
      </c>
      <c r="H274" s="374" t="str">
        <f>IF(Anlage_E!H274="","",Anlage_E!H274)</f>
        <v/>
      </c>
      <c r="I274" s="142" t="str">
        <f>IF(Anlage_E!I274="","",Anlage_E!I274)</f>
        <v/>
      </c>
      <c r="J274" s="142" t="str">
        <f>IF(Anlage_E!J274="","",Anlage_E!J274)</f>
        <v/>
      </c>
      <c r="K274" s="142" t="str">
        <f>IF(Anlage_E!L274="","",Anlage_E!L274)</f>
        <v/>
      </c>
      <c r="L274" s="142" t="str">
        <f>IF(Anlage_E!M274="","",Anlage_E!M274)</f>
        <v/>
      </c>
      <c r="M274" s="142" t="str">
        <f>IF(Anlage_E!N274="","",Anlage_E!N274)</f>
        <v/>
      </c>
      <c r="N274" s="142" t="str">
        <f>IF(Anlage_E!O274="","",Anlage_E!O274)</f>
        <v/>
      </c>
      <c r="O274" s="142" t="str">
        <f>IF(Anlage_E!P274="","",Anlage_E!P274)</f>
        <v/>
      </c>
      <c r="P274" s="143" t="str">
        <f t="shared" si="12"/>
        <v/>
      </c>
      <c r="Q274" s="143" t="str">
        <f t="shared" si="13"/>
        <v/>
      </c>
      <c r="R274" s="339"/>
      <c r="S274" s="340"/>
      <c r="T274" s="340"/>
      <c r="U274" s="338"/>
      <c r="V274" s="341"/>
      <c r="W274" s="122"/>
      <c r="X274" s="342"/>
      <c r="Y274" s="343" t="str">
        <f t="shared" si="14"/>
        <v>0</v>
      </c>
      <c r="Z274" s="480"/>
      <c r="AK274" s="138"/>
      <c r="AL274" s="138"/>
      <c r="AM274" s="138"/>
      <c r="AN274" s="138"/>
      <c r="AO274" s="138"/>
      <c r="AP274" s="138"/>
      <c r="AQ274" s="138"/>
      <c r="AR274" s="138"/>
    </row>
    <row r="275" spans="1:44" x14ac:dyDescent="0.3">
      <c r="A275" s="147"/>
      <c r="B275" s="146">
        <v>266</v>
      </c>
      <c r="C275" s="142" t="str">
        <f>IF(Anlage_E!C275="","",Anlage_E!C275)</f>
        <v/>
      </c>
      <c r="D275" s="142" t="str">
        <f>IF(Anlage_E!F275="","",Anlage_E!F275)</f>
        <v/>
      </c>
      <c r="E275" s="142" t="str">
        <f>IF(Anlage_E!K275="","",Anlage_E!K275)</f>
        <v/>
      </c>
      <c r="F275" s="142" t="str">
        <f>IF(Anlage_E!D275="","",Anlage_E!D275)</f>
        <v/>
      </c>
      <c r="G275" s="142" t="str">
        <f>IF(Anlage_E!G275="","",Anlage_E!G275)</f>
        <v/>
      </c>
      <c r="H275" s="374" t="str">
        <f>IF(Anlage_E!H275="","",Anlage_E!H275)</f>
        <v/>
      </c>
      <c r="I275" s="142" t="str">
        <f>IF(Anlage_E!I275="","",Anlage_E!I275)</f>
        <v/>
      </c>
      <c r="J275" s="142" t="str">
        <f>IF(Anlage_E!J275="","",Anlage_E!J275)</f>
        <v/>
      </c>
      <c r="K275" s="142" t="str">
        <f>IF(Anlage_E!L275="","",Anlage_E!L275)</f>
        <v/>
      </c>
      <c r="L275" s="142" t="str">
        <f>IF(Anlage_E!M275="","",Anlage_E!M275)</f>
        <v/>
      </c>
      <c r="M275" s="142" t="str">
        <f>IF(Anlage_E!N275="","",Anlage_E!N275)</f>
        <v/>
      </c>
      <c r="N275" s="142" t="str">
        <f>IF(Anlage_E!O275="","",Anlage_E!O275)</f>
        <v/>
      </c>
      <c r="O275" s="142" t="str">
        <f>IF(Anlage_E!P275="","",Anlage_E!P275)</f>
        <v/>
      </c>
      <c r="P275" s="143" t="str">
        <f t="shared" si="12"/>
        <v/>
      </c>
      <c r="Q275" s="143" t="str">
        <f t="shared" si="13"/>
        <v/>
      </c>
      <c r="R275" s="339"/>
      <c r="S275" s="340"/>
      <c r="T275" s="340"/>
      <c r="U275" s="338"/>
      <c r="V275" s="341"/>
      <c r="W275" s="122"/>
      <c r="X275" s="342"/>
      <c r="Y275" s="343" t="str">
        <f t="shared" si="14"/>
        <v>0</v>
      </c>
      <c r="Z275" s="480"/>
      <c r="AK275" s="138"/>
      <c r="AL275" s="138"/>
      <c r="AM275" s="138"/>
      <c r="AN275" s="138"/>
      <c r="AO275" s="138"/>
      <c r="AP275" s="138"/>
      <c r="AQ275" s="138"/>
      <c r="AR275" s="138"/>
    </row>
    <row r="276" spans="1:44" x14ac:dyDescent="0.3">
      <c r="A276" s="147"/>
      <c r="B276" s="146">
        <v>267</v>
      </c>
      <c r="C276" s="142" t="str">
        <f>IF(Anlage_E!C276="","",Anlage_E!C276)</f>
        <v/>
      </c>
      <c r="D276" s="142" t="str">
        <f>IF(Anlage_E!F276="","",Anlage_E!F276)</f>
        <v/>
      </c>
      <c r="E276" s="142" t="str">
        <f>IF(Anlage_E!K276="","",Anlage_E!K276)</f>
        <v/>
      </c>
      <c r="F276" s="142" t="str">
        <f>IF(Anlage_E!D276="","",Anlage_E!D276)</f>
        <v/>
      </c>
      <c r="G276" s="142" t="str">
        <f>IF(Anlage_E!G276="","",Anlage_E!G276)</f>
        <v/>
      </c>
      <c r="H276" s="374" t="str">
        <f>IF(Anlage_E!H276="","",Anlage_E!H276)</f>
        <v/>
      </c>
      <c r="I276" s="142" t="str">
        <f>IF(Anlage_E!I276="","",Anlage_E!I276)</f>
        <v/>
      </c>
      <c r="J276" s="142" t="str">
        <f>IF(Anlage_E!J276="","",Anlage_E!J276)</f>
        <v/>
      </c>
      <c r="K276" s="142" t="str">
        <f>IF(Anlage_E!L276="","",Anlage_E!L276)</f>
        <v/>
      </c>
      <c r="L276" s="142" t="str">
        <f>IF(Anlage_E!M276="","",Anlage_E!M276)</f>
        <v/>
      </c>
      <c r="M276" s="142" t="str">
        <f>IF(Anlage_E!N276="","",Anlage_E!N276)</f>
        <v/>
      </c>
      <c r="N276" s="142" t="str">
        <f>IF(Anlage_E!O276="","",Anlage_E!O276)</f>
        <v/>
      </c>
      <c r="O276" s="142" t="str">
        <f>IF(Anlage_E!P276="","",Anlage_E!P276)</f>
        <v/>
      </c>
      <c r="P276" s="143" t="str">
        <f t="shared" si="12"/>
        <v/>
      </c>
      <c r="Q276" s="143" t="str">
        <f t="shared" si="13"/>
        <v/>
      </c>
      <c r="R276" s="339"/>
      <c r="S276" s="340"/>
      <c r="T276" s="340"/>
      <c r="U276" s="338"/>
      <c r="V276" s="341"/>
      <c r="W276" s="122"/>
      <c r="X276" s="342"/>
      <c r="Y276" s="343" t="str">
        <f t="shared" si="14"/>
        <v>0</v>
      </c>
      <c r="Z276" s="480"/>
      <c r="AK276" s="138"/>
      <c r="AL276" s="138"/>
      <c r="AM276" s="138"/>
      <c r="AN276" s="138"/>
      <c r="AO276" s="138"/>
      <c r="AP276" s="138"/>
      <c r="AQ276" s="138"/>
      <c r="AR276" s="138"/>
    </row>
    <row r="277" spans="1:44" x14ac:dyDescent="0.3">
      <c r="A277" s="147"/>
      <c r="B277" s="141">
        <v>268</v>
      </c>
      <c r="C277" s="142" t="str">
        <f>IF(Anlage_E!C277="","",Anlage_E!C277)</f>
        <v/>
      </c>
      <c r="D277" s="142" t="str">
        <f>IF(Anlage_E!F277="","",Anlage_E!F277)</f>
        <v/>
      </c>
      <c r="E277" s="142" t="str">
        <f>IF(Anlage_E!K277="","",Anlage_E!K277)</f>
        <v/>
      </c>
      <c r="F277" s="142" t="str">
        <f>IF(Anlage_E!D277="","",Anlage_E!D277)</f>
        <v/>
      </c>
      <c r="G277" s="142" t="str">
        <f>IF(Anlage_E!G277="","",Anlage_E!G277)</f>
        <v/>
      </c>
      <c r="H277" s="374" t="str">
        <f>IF(Anlage_E!H277="","",Anlage_E!H277)</f>
        <v/>
      </c>
      <c r="I277" s="142" t="str">
        <f>IF(Anlage_E!I277="","",Anlage_E!I277)</f>
        <v/>
      </c>
      <c r="J277" s="142" t="str">
        <f>IF(Anlage_E!J277="","",Anlage_E!J277)</f>
        <v/>
      </c>
      <c r="K277" s="142" t="str">
        <f>IF(Anlage_E!L277="","",Anlage_E!L277)</f>
        <v/>
      </c>
      <c r="L277" s="142" t="str">
        <f>IF(Anlage_E!M277="","",Anlage_E!M277)</f>
        <v/>
      </c>
      <c r="M277" s="142" t="str">
        <f>IF(Anlage_E!N277="","",Anlage_E!N277)</f>
        <v/>
      </c>
      <c r="N277" s="142" t="str">
        <f>IF(Anlage_E!O277="","",Anlage_E!O277)</f>
        <v/>
      </c>
      <c r="O277" s="142" t="str">
        <f>IF(Anlage_E!P277="","",Anlage_E!P277)</f>
        <v/>
      </c>
      <c r="P277" s="143" t="str">
        <f t="shared" si="12"/>
        <v/>
      </c>
      <c r="Q277" s="143" t="str">
        <f t="shared" si="13"/>
        <v/>
      </c>
      <c r="R277" s="339"/>
      <c r="S277" s="340"/>
      <c r="T277" s="340"/>
      <c r="U277" s="338"/>
      <c r="V277" s="341"/>
      <c r="W277" s="122"/>
      <c r="X277" s="342"/>
      <c r="Y277" s="343" t="str">
        <f t="shared" si="14"/>
        <v>0</v>
      </c>
      <c r="Z277" s="480"/>
      <c r="AK277" s="138"/>
      <c r="AL277" s="138"/>
      <c r="AM277" s="138"/>
      <c r="AN277" s="138"/>
      <c r="AO277" s="138"/>
      <c r="AP277" s="138"/>
      <c r="AQ277" s="138"/>
      <c r="AR277" s="138"/>
    </row>
    <row r="278" spans="1:44" x14ac:dyDescent="0.3">
      <c r="A278" s="147"/>
      <c r="B278" s="146">
        <v>269</v>
      </c>
      <c r="C278" s="142" t="str">
        <f>IF(Anlage_E!C278="","",Anlage_E!C278)</f>
        <v/>
      </c>
      <c r="D278" s="142" t="str">
        <f>IF(Anlage_E!F278="","",Anlage_E!F278)</f>
        <v/>
      </c>
      <c r="E278" s="142" t="str">
        <f>IF(Anlage_E!K278="","",Anlage_E!K278)</f>
        <v/>
      </c>
      <c r="F278" s="142" t="str">
        <f>IF(Anlage_E!D278="","",Anlage_E!D278)</f>
        <v/>
      </c>
      <c r="G278" s="142" t="str">
        <f>IF(Anlage_E!G278="","",Anlage_E!G278)</f>
        <v/>
      </c>
      <c r="H278" s="374" t="str">
        <f>IF(Anlage_E!H278="","",Anlage_E!H278)</f>
        <v/>
      </c>
      <c r="I278" s="142" t="str">
        <f>IF(Anlage_E!I278="","",Anlage_E!I278)</f>
        <v/>
      </c>
      <c r="J278" s="142" t="str">
        <f>IF(Anlage_E!J278="","",Anlage_E!J278)</f>
        <v/>
      </c>
      <c r="K278" s="142" t="str">
        <f>IF(Anlage_E!L278="","",Anlage_E!L278)</f>
        <v/>
      </c>
      <c r="L278" s="142" t="str">
        <f>IF(Anlage_E!M278="","",Anlage_E!M278)</f>
        <v/>
      </c>
      <c r="M278" s="142" t="str">
        <f>IF(Anlage_E!N278="","",Anlage_E!N278)</f>
        <v/>
      </c>
      <c r="N278" s="142" t="str">
        <f>IF(Anlage_E!O278="","",Anlage_E!O278)</f>
        <v/>
      </c>
      <c r="O278" s="142" t="str">
        <f>IF(Anlage_E!P278="","",Anlage_E!P278)</f>
        <v/>
      </c>
      <c r="P278" s="143" t="str">
        <f t="shared" si="12"/>
        <v/>
      </c>
      <c r="Q278" s="143" t="str">
        <f t="shared" si="13"/>
        <v/>
      </c>
      <c r="R278" s="339"/>
      <c r="S278" s="340"/>
      <c r="T278" s="340"/>
      <c r="U278" s="338"/>
      <c r="V278" s="341"/>
      <c r="W278" s="122"/>
      <c r="X278" s="342"/>
      <c r="Y278" s="343" t="str">
        <f t="shared" si="14"/>
        <v>0</v>
      </c>
      <c r="Z278" s="480"/>
      <c r="AK278" s="138"/>
      <c r="AL278" s="138"/>
      <c r="AM278" s="138"/>
      <c r="AN278" s="138"/>
      <c r="AO278" s="138"/>
      <c r="AP278" s="138"/>
      <c r="AQ278" s="138"/>
      <c r="AR278" s="138"/>
    </row>
    <row r="279" spans="1:44" x14ac:dyDescent="0.3">
      <c r="A279" s="147"/>
      <c r="B279" s="146">
        <v>270</v>
      </c>
      <c r="C279" s="142" t="str">
        <f>IF(Anlage_E!C279="","",Anlage_E!C279)</f>
        <v/>
      </c>
      <c r="D279" s="142" t="str">
        <f>IF(Anlage_E!F279="","",Anlage_E!F279)</f>
        <v/>
      </c>
      <c r="E279" s="142" t="str">
        <f>IF(Anlage_E!K279="","",Anlage_E!K279)</f>
        <v/>
      </c>
      <c r="F279" s="142" t="str">
        <f>IF(Anlage_E!D279="","",Anlage_E!D279)</f>
        <v/>
      </c>
      <c r="G279" s="142" t="str">
        <f>IF(Anlage_E!G279="","",Anlage_E!G279)</f>
        <v/>
      </c>
      <c r="H279" s="374" t="str">
        <f>IF(Anlage_E!H279="","",Anlage_E!H279)</f>
        <v/>
      </c>
      <c r="I279" s="142" t="str">
        <f>IF(Anlage_E!I279="","",Anlage_E!I279)</f>
        <v/>
      </c>
      <c r="J279" s="142" t="str">
        <f>IF(Anlage_E!J279="","",Anlage_E!J279)</f>
        <v/>
      </c>
      <c r="K279" s="142" t="str">
        <f>IF(Anlage_E!L279="","",Anlage_E!L279)</f>
        <v/>
      </c>
      <c r="L279" s="142" t="str">
        <f>IF(Anlage_E!M279="","",Anlage_E!M279)</f>
        <v/>
      </c>
      <c r="M279" s="142" t="str">
        <f>IF(Anlage_E!N279="","",Anlage_E!N279)</f>
        <v/>
      </c>
      <c r="N279" s="142" t="str">
        <f>IF(Anlage_E!O279="","",Anlage_E!O279)</f>
        <v/>
      </c>
      <c r="O279" s="142" t="str">
        <f>IF(Anlage_E!P279="","",Anlage_E!P279)</f>
        <v/>
      </c>
      <c r="P279" s="143" t="str">
        <f t="shared" si="12"/>
        <v/>
      </c>
      <c r="Q279" s="143" t="str">
        <f t="shared" si="13"/>
        <v/>
      </c>
      <c r="R279" s="339"/>
      <c r="S279" s="340"/>
      <c r="T279" s="340"/>
      <c r="U279" s="338"/>
      <c r="V279" s="341"/>
      <c r="W279" s="122"/>
      <c r="X279" s="342"/>
      <c r="Y279" s="343" t="str">
        <f t="shared" si="14"/>
        <v>0</v>
      </c>
      <c r="Z279" s="480"/>
      <c r="AK279" s="138"/>
      <c r="AL279" s="138"/>
      <c r="AM279" s="138"/>
      <c r="AN279" s="138"/>
      <c r="AO279" s="138"/>
      <c r="AP279" s="138"/>
      <c r="AQ279" s="138"/>
      <c r="AR279" s="138"/>
    </row>
    <row r="280" spans="1:44" x14ac:dyDescent="0.3">
      <c r="A280" s="147"/>
      <c r="B280" s="141">
        <v>271</v>
      </c>
      <c r="C280" s="142" t="str">
        <f>IF(Anlage_E!C280="","",Anlage_E!C280)</f>
        <v/>
      </c>
      <c r="D280" s="142" t="str">
        <f>IF(Anlage_E!F280="","",Anlage_E!F280)</f>
        <v/>
      </c>
      <c r="E280" s="142" t="str">
        <f>IF(Anlage_E!K280="","",Anlage_E!K280)</f>
        <v/>
      </c>
      <c r="F280" s="142" t="str">
        <f>IF(Anlage_E!D280="","",Anlage_E!D280)</f>
        <v/>
      </c>
      <c r="G280" s="142" t="str">
        <f>IF(Anlage_E!G280="","",Anlage_E!G280)</f>
        <v/>
      </c>
      <c r="H280" s="374" t="str">
        <f>IF(Anlage_E!H280="","",Anlage_E!H280)</f>
        <v/>
      </c>
      <c r="I280" s="142" t="str">
        <f>IF(Anlage_E!I280="","",Anlage_E!I280)</f>
        <v/>
      </c>
      <c r="J280" s="142" t="str">
        <f>IF(Anlage_E!J280="","",Anlage_E!J280)</f>
        <v/>
      </c>
      <c r="K280" s="142" t="str">
        <f>IF(Anlage_E!L280="","",Anlage_E!L280)</f>
        <v/>
      </c>
      <c r="L280" s="142" t="str">
        <f>IF(Anlage_E!M280="","",Anlage_E!M280)</f>
        <v/>
      </c>
      <c r="M280" s="142" t="str">
        <f>IF(Anlage_E!N280="","",Anlage_E!N280)</f>
        <v/>
      </c>
      <c r="N280" s="142" t="str">
        <f>IF(Anlage_E!O280="","",Anlage_E!O280)</f>
        <v/>
      </c>
      <c r="O280" s="142" t="str">
        <f>IF(Anlage_E!P280="","",Anlage_E!P280)</f>
        <v/>
      </c>
      <c r="P280" s="143" t="str">
        <f t="shared" si="12"/>
        <v/>
      </c>
      <c r="Q280" s="143" t="str">
        <f t="shared" si="13"/>
        <v/>
      </c>
      <c r="R280" s="339"/>
      <c r="S280" s="340"/>
      <c r="T280" s="340"/>
      <c r="U280" s="338"/>
      <c r="V280" s="341"/>
      <c r="W280" s="122"/>
      <c r="X280" s="342"/>
      <c r="Y280" s="343" t="str">
        <f t="shared" si="14"/>
        <v>0</v>
      </c>
      <c r="Z280" s="480"/>
      <c r="AK280" s="138"/>
      <c r="AL280" s="138"/>
      <c r="AM280" s="138"/>
      <c r="AN280" s="138"/>
      <c r="AO280" s="138"/>
      <c r="AP280" s="138"/>
      <c r="AQ280" s="138"/>
      <c r="AR280" s="138"/>
    </row>
    <row r="281" spans="1:44" x14ac:dyDescent="0.3">
      <c r="A281" s="147"/>
      <c r="B281" s="146">
        <v>272</v>
      </c>
      <c r="C281" s="142" t="str">
        <f>IF(Anlage_E!C281="","",Anlage_E!C281)</f>
        <v/>
      </c>
      <c r="D281" s="142" t="str">
        <f>IF(Anlage_E!F281="","",Anlage_E!F281)</f>
        <v/>
      </c>
      <c r="E281" s="142" t="str">
        <f>IF(Anlage_E!K281="","",Anlage_E!K281)</f>
        <v/>
      </c>
      <c r="F281" s="142" t="str">
        <f>IF(Anlage_E!D281="","",Anlage_E!D281)</f>
        <v/>
      </c>
      <c r="G281" s="142" t="str">
        <f>IF(Anlage_E!G281="","",Anlage_E!G281)</f>
        <v/>
      </c>
      <c r="H281" s="374" t="str">
        <f>IF(Anlage_E!H281="","",Anlage_E!H281)</f>
        <v/>
      </c>
      <c r="I281" s="142" t="str">
        <f>IF(Anlage_E!I281="","",Anlage_E!I281)</f>
        <v/>
      </c>
      <c r="J281" s="142" t="str">
        <f>IF(Anlage_E!J281="","",Anlage_E!J281)</f>
        <v/>
      </c>
      <c r="K281" s="142" t="str">
        <f>IF(Anlage_E!L281="","",Anlage_E!L281)</f>
        <v/>
      </c>
      <c r="L281" s="142" t="str">
        <f>IF(Anlage_E!M281="","",Anlage_E!M281)</f>
        <v/>
      </c>
      <c r="M281" s="142" t="str">
        <f>IF(Anlage_E!N281="","",Anlage_E!N281)</f>
        <v/>
      </c>
      <c r="N281" s="142" t="str">
        <f>IF(Anlage_E!O281="","",Anlage_E!O281)</f>
        <v/>
      </c>
      <c r="O281" s="142" t="str">
        <f>IF(Anlage_E!P281="","",Anlage_E!P281)</f>
        <v/>
      </c>
      <c r="P281" s="143" t="str">
        <f t="shared" si="12"/>
        <v/>
      </c>
      <c r="Q281" s="143" t="str">
        <f t="shared" si="13"/>
        <v/>
      </c>
      <c r="R281" s="339"/>
      <c r="S281" s="340"/>
      <c r="T281" s="340"/>
      <c r="U281" s="338"/>
      <c r="V281" s="341"/>
      <c r="W281" s="122"/>
      <c r="X281" s="342"/>
      <c r="Y281" s="343" t="str">
        <f t="shared" si="14"/>
        <v>0</v>
      </c>
      <c r="Z281" s="480"/>
      <c r="AK281" s="138"/>
      <c r="AL281" s="138"/>
      <c r="AM281" s="138"/>
      <c r="AN281" s="138"/>
      <c r="AO281" s="138"/>
      <c r="AP281" s="138"/>
      <c r="AQ281" s="138"/>
      <c r="AR281" s="138"/>
    </row>
    <row r="282" spans="1:44" x14ac:dyDescent="0.3">
      <c r="A282" s="147"/>
      <c r="B282" s="146">
        <v>273</v>
      </c>
      <c r="C282" s="142" t="str">
        <f>IF(Anlage_E!C282="","",Anlage_E!C282)</f>
        <v/>
      </c>
      <c r="D282" s="142" t="str">
        <f>IF(Anlage_E!F282="","",Anlage_E!F282)</f>
        <v/>
      </c>
      <c r="E282" s="142" t="str">
        <f>IF(Anlage_E!K282="","",Anlage_E!K282)</f>
        <v/>
      </c>
      <c r="F282" s="142" t="str">
        <f>IF(Anlage_E!D282="","",Anlage_E!D282)</f>
        <v/>
      </c>
      <c r="G282" s="142" t="str">
        <f>IF(Anlage_E!G282="","",Anlage_E!G282)</f>
        <v/>
      </c>
      <c r="H282" s="374" t="str">
        <f>IF(Anlage_E!H282="","",Anlage_E!H282)</f>
        <v/>
      </c>
      <c r="I282" s="142" t="str">
        <f>IF(Anlage_E!I282="","",Anlage_E!I282)</f>
        <v/>
      </c>
      <c r="J282" s="142" t="str">
        <f>IF(Anlage_E!J282="","",Anlage_E!J282)</f>
        <v/>
      </c>
      <c r="K282" s="142" t="str">
        <f>IF(Anlage_E!L282="","",Anlage_E!L282)</f>
        <v/>
      </c>
      <c r="L282" s="142" t="str">
        <f>IF(Anlage_E!M282="","",Anlage_E!M282)</f>
        <v/>
      </c>
      <c r="M282" s="142" t="str">
        <f>IF(Anlage_E!N282="","",Anlage_E!N282)</f>
        <v/>
      </c>
      <c r="N282" s="142" t="str">
        <f>IF(Anlage_E!O282="","",Anlage_E!O282)</f>
        <v/>
      </c>
      <c r="O282" s="142" t="str">
        <f>IF(Anlage_E!P282="","",Anlage_E!P282)</f>
        <v/>
      </c>
      <c r="P282" s="143" t="str">
        <f t="shared" si="12"/>
        <v/>
      </c>
      <c r="Q282" s="143" t="str">
        <f t="shared" si="13"/>
        <v/>
      </c>
      <c r="R282" s="339"/>
      <c r="S282" s="340"/>
      <c r="T282" s="340"/>
      <c r="U282" s="338"/>
      <c r="V282" s="341"/>
      <c r="W282" s="122"/>
      <c r="X282" s="342"/>
      <c r="Y282" s="343" t="str">
        <f t="shared" si="14"/>
        <v>0</v>
      </c>
      <c r="Z282" s="480"/>
      <c r="AK282" s="138"/>
      <c r="AL282" s="138"/>
      <c r="AM282" s="138"/>
      <c r="AN282" s="138"/>
      <c r="AO282" s="138"/>
      <c r="AP282" s="138"/>
      <c r="AQ282" s="138"/>
      <c r="AR282" s="138"/>
    </row>
    <row r="283" spans="1:44" x14ac:dyDescent="0.3">
      <c r="A283" s="147"/>
      <c r="B283" s="141">
        <v>274</v>
      </c>
      <c r="C283" s="142" t="str">
        <f>IF(Anlage_E!C283="","",Anlage_E!C283)</f>
        <v/>
      </c>
      <c r="D283" s="142" t="str">
        <f>IF(Anlage_E!F283="","",Anlage_E!F283)</f>
        <v/>
      </c>
      <c r="E283" s="142" t="str">
        <f>IF(Anlage_E!K283="","",Anlage_E!K283)</f>
        <v/>
      </c>
      <c r="F283" s="142" t="str">
        <f>IF(Anlage_E!D283="","",Anlage_E!D283)</f>
        <v/>
      </c>
      <c r="G283" s="142" t="str">
        <f>IF(Anlage_E!G283="","",Anlage_E!G283)</f>
        <v/>
      </c>
      <c r="H283" s="374" t="str">
        <f>IF(Anlage_E!H283="","",Anlage_E!H283)</f>
        <v/>
      </c>
      <c r="I283" s="142" t="str">
        <f>IF(Anlage_E!I283="","",Anlage_E!I283)</f>
        <v/>
      </c>
      <c r="J283" s="142" t="str">
        <f>IF(Anlage_E!J283="","",Anlage_E!J283)</f>
        <v/>
      </c>
      <c r="K283" s="142" t="str">
        <f>IF(Anlage_E!L283="","",Anlage_E!L283)</f>
        <v/>
      </c>
      <c r="L283" s="142" t="str">
        <f>IF(Anlage_E!M283="","",Anlage_E!M283)</f>
        <v/>
      </c>
      <c r="M283" s="142" t="str">
        <f>IF(Anlage_E!N283="","",Anlage_E!N283)</f>
        <v/>
      </c>
      <c r="N283" s="142" t="str">
        <f>IF(Anlage_E!O283="","",Anlage_E!O283)</f>
        <v/>
      </c>
      <c r="O283" s="142" t="str">
        <f>IF(Anlage_E!P283="","",Anlage_E!P283)</f>
        <v/>
      </c>
      <c r="P283" s="143" t="str">
        <f t="shared" si="12"/>
        <v/>
      </c>
      <c r="Q283" s="143" t="str">
        <f t="shared" si="13"/>
        <v/>
      </c>
      <c r="R283" s="339"/>
      <c r="S283" s="340"/>
      <c r="T283" s="340"/>
      <c r="U283" s="338"/>
      <c r="V283" s="341"/>
      <c r="W283" s="122"/>
      <c r="X283" s="342"/>
      <c r="Y283" s="343" t="str">
        <f t="shared" si="14"/>
        <v>0</v>
      </c>
      <c r="Z283" s="480"/>
      <c r="AK283" s="138"/>
      <c r="AL283" s="138"/>
      <c r="AM283" s="138"/>
      <c r="AN283" s="138"/>
      <c r="AO283" s="138"/>
      <c r="AP283" s="138"/>
      <c r="AQ283" s="138"/>
      <c r="AR283" s="138"/>
    </row>
    <row r="284" spans="1:44" x14ac:dyDescent="0.3">
      <c r="A284" s="147"/>
      <c r="B284" s="146">
        <v>275</v>
      </c>
      <c r="C284" s="142" t="str">
        <f>IF(Anlage_E!C284="","",Anlage_E!C284)</f>
        <v/>
      </c>
      <c r="D284" s="142" t="str">
        <f>IF(Anlage_E!F284="","",Anlage_E!F284)</f>
        <v/>
      </c>
      <c r="E284" s="142" t="str">
        <f>IF(Anlage_E!K284="","",Anlage_E!K284)</f>
        <v/>
      </c>
      <c r="F284" s="142" t="str">
        <f>IF(Anlage_E!D284="","",Anlage_E!D284)</f>
        <v/>
      </c>
      <c r="G284" s="142" t="str">
        <f>IF(Anlage_E!G284="","",Anlage_E!G284)</f>
        <v/>
      </c>
      <c r="H284" s="374" t="str">
        <f>IF(Anlage_E!H284="","",Anlage_E!H284)</f>
        <v/>
      </c>
      <c r="I284" s="142" t="str">
        <f>IF(Anlage_E!I284="","",Anlage_E!I284)</f>
        <v/>
      </c>
      <c r="J284" s="142" t="str">
        <f>IF(Anlage_E!J284="","",Anlage_E!J284)</f>
        <v/>
      </c>
      <c r="K284" s="142" t="str">
        <f>IF(Anlage_E!L284="","",Anlage_E!L284)</f>
        <v/>
      </c>
      <c r="L284" s="142" t="str">
        <f>IF(Anlage_E!M284="","",Anlage_E!M284)</f>
        <v/>
      </c>
      <c r="M284" s="142" t="str">
        <f>IF(Anlage_E!N284="","",Anlage_E!N284)</f>
        <v/>
      </c>
      <c r="N284" s="142" t="str">
        <f>IF(Anlage_E!O284="","",Anlage_E!O284)</f>
        <v/>
      </c>
      <c r="O284" s="142" t="str">
        <f>IF(Anlage_E!P284="","",Anlage_E!P284)</f>
        <v/>
      </c>
      <c r="P284" s="143" t="str">
        <f t="shared" si="12"/>
        <v/>
      </c>
      <c r="Q284" s="143" t="str">
        <f t="shared" si="13"/>
        <v/>
      </c>
      <c r="R284" s="339"/>
      <c r="S284" s="340"/>
      <c r="T284" s="340"/>
      <c r="U284" s="338"/>
      <c r="V284" s="341"/>
      <c r="W284" s="122"/>
      <c r="X284" s="342"/>
      <c r="Y284" s="343" t="str">
        <f t="shared" si="14"/>
        <v>0</v>
      </c>
      <c r="Z284" s="480"/>
      <c r="AK284" s="138"/>
      <c r="AL284" s="138"/>
      <c r="AM284" s="138"/>
      <c r="AN284" s="138"/>
      <c r="AO284" s="138"/>
      <c r="AP284" s="138"/>
      <c r="AQ284" s="138"/>
      <c r="AR284" s="138"/>
    </row>
    <row r="285" spans="1:44" x14ac:dyDescent="0.3">
      <c r="A285" s="147"/>
      <c r="B285" s="146">
        <v>276</v>
      </c>
      <c r="C285" s="142" t="str">
        <f>IF(Anlage_E!C285="","",Anlage_E!C285)</f>
        <v/>
      </c>
      <c r="D285" s="142" t="str">
        <f>IF(Anlage_E!F285="","",Anlage_E!F285)</f>
        <v/>
      </c>
      <c r="E285" s="142" t="str">
        <f>IF(Anlage_E!K285="","",Anlage_E!K285)</f>
        <v/>
      </c>
      <c r="F285" s="142" t="str">
        <f>IF(Anlage_E!D285="","",Anlage_E!D285)</f>
        <v/>
      </c>
      <c r="G285" s="142" t="str">
        <f>IF(Anlage_E!G285="","",Anlage_E!G285)</f>
        <v/>
      </c>
      <c r="H285" s="374" t="str">
        <f>IF(Anlage_E!H285="","",Anlage_E!H285)</f>
        <v/>
      </c>
      <c r="I285" s="142" t="str">
        <f>IF(Anlage_E!I285="","",Anlage_E!I285)</f>
        <v/>
      </c>
      <c r="J285" s="142" t="str">
        <f>IF(Anlage_E!J285="","",Anlage_E!J285)</f>
        <v/>
      </c>
      <c r="K285" s="142" t="str">
        <f>IF(Anlage_E!L285="","",Anlage_E!L285)</f>
        <v/>
      </c>
      <c r="L285" s="142" t="str">
        <f>IF(Anlage_E!M285="","",Anlage_E!M285)</f>
        <v/>
      </c>
      <c r="M285" s="142" t="str">
        <f>IF(Anlage_E!N285="","",Anlage_E!N285)</f>
        <v/>
      </c>
      <c r="N285" s="142" t="str">
        <f>IF(Anlage_E!O285="","",Anlage_E!O285)</f>
        <v/>
      </c>
      <c r="O285" s="142" t="str">
        <f>IF(Anlage_E!P285="","",Anlage_E!P285)</f>
        <v/>
      </c>
      <c r="P285" s="143" t="str">
        <f t="shared" si="12"/>
        <v/>
      </c>
      <c r="Q285" s="143" t="str">
        <f t="shared" si="13"/>
        <v/>
      </c>
      <c r="R285" s="339"/>
      <c r="S285" s="340"/>
      <c r="T285" s="340"/>
      <c r="U285" s="338"/>
      <c r="V285" s="341"/>
      <c r="W285" s="122"/>
      <c r="X285" s="342"/>
      <c r="Y285" s="343" t="str">
        <f t="shared" si="14"/>
        <v>0</v>
      </c>
      <c r="Z285" s="480"/>
      <c r="AK285" s="138"/>
      <c r="AL285" s="138"/>
      <c r="AM285" s="138"/>
      <c r="AN285" s="138"/>
      <c r="AO285" s="138"/>
      <c r="AP285" s="138"/>
      <c r="AQ285" s="138"/>
      <c r="AR285" s="138"/>
    </row>
    <row r="286" spans="1:44" x14ac:dyDescent="0.3">
      <c r="A286" s="147"/>
      <c r="B286" s="141">
        <v>277</v>
      </c>
      <c r="C286" s="142" t="str">
        <f>IF(Anlage_E!C286="","",Anlage_E!C286)</f>
        <v/>
      </c>
      <c r="D286" s="142" t="str">
        <f>IF(Anlage_E!F286="","",Anlage_E!F286)</f>
        <v/>
      </c>
      <c r="E286" s="142" t="str">
        <f>IF(Anlage_E!K286="","",Anlage_E!K286)</f>
        <v/>
      </c>
      <c r="F286" s="142" t="str">
        <f>IF(Anlage_E!D286="","",Anlage_E!D286)</f>
        <v/>
      </c>
      <c r="G286" s="142" t="str">
        <f>IF(Anlage_E!G286="","",Anlage_E!G286)</f>
        <v/>
      </c>
      <c r="H286" s="374" t="str">
        <f>IF(Anlage_E!H286="","",Anlage_E!H286)</f>
        <v/>
      </c>
      <c r="I286" s="142" t="str">
        <f>IF(Anlage_E!I286="","",Anlage_E!I286)</f>
        <v/>
      </c>
      <c r="J286" s="142" t="str">
        <f>IF(Anlage_E!J286="","",Anlage_E!J286)</f>
        <v/>
      </c>
      <c r="K286" s="142" t="str">
        <f>IF(Anlage_E!L286="","",Anlage_E!L286)</f>
        <v/>
      </c>
      <c r="L286" s="142" t="str">
        <f>IF(Anlage_E!M286="","",Anlage_E!M286)</f>
        <v/>
      </c>
      <c r="M286" s="142" t="str">
        <f>IF(Anlage_E!N286="","",Anlage_E!N286)</f>
        <v/>
      </c>
      <c r="N286" s="142" t="str">
        <f>IF(Anlage_E!O286="","",Anlage_E!O286)</f>
        <v/>
      </c>
      <c r="O286" s="142" t="str">
        <f>IF(Anlage_E!P286="","",Anlage_E!P286)</f>
        <v/>
      </c>
      <c r="P286" s="143" t="str">
        <f t="shared" si="12"/>
        <v/>
      </c>
      <c r="Q286" s="143" t="str">
        <f t="shared" si="13"/>
        <v/>
      </c>
      <c r="R286" s="339"/>
      <c r="S286" s="340"/>
      <c r="T286" s="340"/>
      <c r="U286" s="338"/>
      <c r="V286" s="341"/>
      <c r="W286" s="122"/>
      <c r="X286" s="342"/>
      <c r="Y286" s="343" t="str">
        <f t="shared" si="14"/>
        <v>0</v>
      </c>
      <c r="Z286" s="480"/>
      <c r="AK286" s="138"/>
      <c r="AL286" s="138"/>
      <c r="AM286" s="138"/>
      <c r="AN286" s="138"/>
      <c r="AO286" s="138"/>
      <c r="AP286" s="138"/>
      <c r="AQ286" s="138"/>
      <c r="AR286" s="138"/>
    </row>
    <row r="287" spans="1:44" x14ac:dyDescent="0.3">
      <c r="A287" s="147"/>
      <c r="B287" s="146">
        <v>278</v>
      </c>
      <c r="C287" s="142" t="str">
        <f>IF(Anlage_E!C287="","",Anlage_E!C287)</f>
        <v/>
      </c>
      <c r="D287" s="142" t="str">
        <f>IF(Anlage_E!F287="","",Anlage_E!F287)</f>
        <v/>
      </c>
      <c r="E287" s="142" t="str">
        <f>IF(Anlage_E!K287="","",Anlage_E!K287)</f>
        <v/>
      </c>
      <c r="F287" s="142" t="str">
        <f>IF(Anlage_E!D287="","",Anlage_E!D287)</f>
        <v/>
      </c>
      <c r="G287" s="142" t="str">
        <f>IF(Anlage_E!G287="","",Anlage_E!G287)</f>
        <v/>
      </c>
      <c r="H287" s="374" t="str">
        <f>IF(Anlage_E!H287="","",Anlage_E!H287)</f>
        <v/>
      </c>
      <c r="I287" s="142" t="str">
        <f>IF(Anlage_E!I287="","",Anlage_E!I287)</f>
        <v/>
      </c>
      <c r="J287" s="142" t="str">
        <f>IF(Anlage_E!J287="","",Anlage_E!J287)</f>
        <v/>
      </c>
      <c r="K287" s="142" t="str">
        <f>IF(Anlage_E!L287="","",Anlage_E!L287)</f>
        <v/>
      </c>
      <c r="L287" s="142" t="str">
        <f>IF(Anlage_E!M287="","",Anlage_E!M287)</f>
        <v/>
      </c>
      <c r="M287" s="142" t="str">
        <f>IF(Anlage_E!N287="","",Anlage_E!N287)</f>
        <v/>
      </c>
      <c r="N287" s="142" t="str">
        <f>IF(Anlage_E!O287="","",Anlage_E!O287)</f>
        <v/>
      </c>
      <c r="O287" s="142" t="str">
        <f>IF(Anlage_E!P287="","",Anlage_E!P287)</f>
        <v/>
      </c>
      <c r="P287" s="143" t="str">
        <f t="shared" si="12"/>
        <v/>
      </c>
      <c r="Q287" s="143" t="str">
        <f t="shared" si="13"/>
        <v/>
      </c>
      <c r="R287" s="339"/>
      <c r="S287" s="340"/>
      <c r="T287" s="340"/>
      <c r="U287" s="338"/>
      <c r="V287" s="341"/>
      <c r="W287" s="122"/>
      <c r="X287" s="342"/>
      <c r="Y287" s="343" t="str">
        <f t="shared" si="14"/>
        <v>0</v>
      </c>
      <c r="Z287" s="480"/>
      <c r="AK287" s="138"/>
      <c r="AL287" s="138"/>
      <c r="AM287" s="138"/>
      <c r="AN287" s="138"/>
      <c r="AO287" s="138"/>
      <c r="AP287" s="138"/>
      <c r="AQ287" s="138"/>
      <c r="AR287" s="138"/>
    </row>
    <row r="288" spans="1:44" x14ac:dyDescent="0.3">
      <c r="A288" s="147"/>
      <c r="B288" s="146">
        <v>279</v>
      </c>
      <c r="C288" s="142" t="str">
        <f>IF(Anlage_E!C288="","",Anlage_E!C288)</f>
        <v/>
      </c>
      <c r="D288" s="142" t="str">
        <f>IF(Anlage_E!F288="","",Anlage_E!F288)</f>
        <v/>
      </c>
      <c r="E288" s="142" t="str">
        <f>IF(Anlage_E!K288="","",Anlage_E!K288)</f>
        <v/>
      </c>
      <c r="F288" s="142" t="str">
        <f>IF(Anlage_E!D288="","",Anlage_E!D288)</f>
        <v/>
      </c>
      <c r="G288" s="142" t="str">
        <f>IF(Anlage_E!G288="","",Anlage_E!G288)</f>
        <v/>
      </c>
      <c r="H288" s="374" t="str">
        <f>IF(Anlage_E!H288="","",Anlage_E!H288)</f>
        <v/>
      </c>
      <c r="I288" s="142" t="str">
        <f>IF(Anlage_E!I288="","",Anlage_E!I288)</f>
        <v/>
      </c>
      <c r="J288" s="142" t="str">
        <f>IF(Anlage_E!J288="","",Anlage_E!J288)</f>
        <v/>
      </c>
      <c r="K288" s="142" t="str">
        <f>IF(Anlage_E!L288="","",Anlage_E!L288)</f>
        <v/>
      </c>
      <c r="L288" s="142" t="str">
        <f>IF(Anlage_E!M288="","",Anlage_E!M288)</f>
        <v/>
      </c>
      <c r="M288" s="142" t="str">
        <f>IF(Anlage_E!N288="","",Anlage_E!N288)</f>
        <v/>
      </c>
      <c r="N288" s="142" t="str">
        <f>IF(Anlage_E!O288="","",Anlage_E!O288)</f>
        <v/>
      </c>
      <c r="O288" s="142" t="str">
        <f>IF(Anlage_E!P288="","",Anlage_E!P288)</f>
        <v/>
      </c>
      <c r="P288" s="143" t="str">
        <f t="shared" si="12"/>
        <v/>
      </c>
      <c r="Q288" s="143" t="str">
        <f t="shared" si="13"/>
        <v/>
      </c>
      <c r="R288" s="339"/>
      <c r="S288" s="340"/>
      <c r="T288" s="340"/>
      <c r="U288" s="338"/>
      <c r="V288" s="341"/>
      <c r="W288" s="122"/>
      <c r="X288" s="342"/>
      <c r="Y288" s="343" t="str">
        <f t="shared" si="14"/>
        <v>0</v>
      </c>
      <c r="Z288" s="480"/>
      <c r="AK288" s="138"/>
      <c r="AL288" s="138"/>
      <c r="AM288" s="138"/>
      <c r="AN288" s="138"/>
      <c r="AO288" s="138"/>
      <c r="AP288" s="138"/>
      <c r="AQ288" s="138"/>
      <c r="AR288" s="138"/>
    </row>
    <row r="289" spans="1:44" x14ac:dyDescent="0.3">
      <c r="A289" s="147"/>
      <c r="B289" s="141">
        <v>280</v>
      </c>
      <c r="C289" s="142" t="str">
        <f>IF(Anlage_E!C289="","",Anlage_E!C289)</f>
        <v/>
      </c>
      <c r="D289" s="142" t="str">
        <f>IF(Anlage_E!F289="","",Anlage_E!F289)</f>
        <v/>
      </c>
      <c r="E289" s="142" t="str">
        <f>IF(Anlage_E!K289="","",Anlage_E!K289)</f>
        <v/>
      </c>
      <c r="F289" s="142" t="str">
        <f>IF(Anlage_E!D289="","",Anlage_E!D289)</f>
        <v/>
      </c>
      <c r="G289" s="142" t="str">
        <f>IF(Anlage_E!G289="","",Anlage_E!G289)</f>
        <v/>
      </c>
      <c r="H289" s="374" t="str">
        <f>IF(Anlage_E!H289="","",Anlage_E!H289)</f>
        <v/>
      </c>
      <c r="I289" s="142" t="str">
        <f>IF(Anlage_E!I289="","",Anlage_E!I289)</f>
        <v/>
      </c>
      <c r="J289" s="142" t="str">
        <f>IF(Anlage_E!J289="","",Anlage_E!J289)</f>
        <v/>
      </c>
      <c r="K289" s="142" t="str">
        <f>IF(Anlage_E!L289="","",Anlage_E!L289)</f>
        <v/>
      </c>
      <c r="L289" s="142" t="str">
        <f>IF(Anlage_E!M289="","",Anlage_E!M289)</f>
        <v/>
      </c>
      <c r="M289" s="142" t="str">
        <f>IF(Anlage_E!N289="","",Anlage_E!N289)</f>
        <v/>
      </c>
      <c r="N289" s="142" t="str">
        <f>IF(Anlage_E!O289="","",Anlage_E!O289)</f>
        <v/>
      </c>
      <c r="O289" s="142" t="str">
        <f>IF(Anlage_E!P289="","",Anlage_E!P289)</f>
        <v/>
      </c>
      <c r="P289" s="143" t="str">
        <f t="shared" si="12"/>
        <v/>
      </c>
      <c r="Q289" s="143" t="str">
        <f t="shared" si="13"/>
        <v/>
      </c>
      <c r="R289" s="339"/>
      <c r="S289" s="340"/>
      <c r="T289" s="340"/>
      <c r="U289" s="338"/>
      <c r="V289" s="341"/>
      <c r="W289" s="122"/>
      <c r="X289" s="342"/>
      <c r="Y289" s="343" t="str">
        <f t="shared" si="14"/>
        <v>0</v>
      </c>
      <c r="Z289" s="480"/>
      <c r="AK289" s="138"/>
      <c r="AL289" s="138"/>
      <c r="AM289" s="138"/>
      <c r="AN289" s="138"/>
      <c r="AO289" s="138"/>
      <c r="AP289" s="138"/>
      <c r="AQ289" s="138"/>
      <c r="AR289" s="138"/>
    </row>
    <row r="290" spans="1:44" x14ac:dyDescent="0.3">
      <c r="A290" s="147"/>
      <c r="B290" s="146">
        <v>281</v>
      </c>
      <c r="C290" s="142" t="str">
        <f>IF(Anlage_E!C290="","",Anlage_E!C290)</f>
        <v/>
      </c>
      <c r="D290" s="142" t="str">
        <f>IF(Anlage_E!F290="","",Anlage_E!F290)</f>
        <v/>
      </c>
      <c r="E290" s="142" t="str">
        <f>IF(Anlage_E!K290="","",Anlage_E!K290)</f>
        <v/>
      </c>
      <c r="F290" s="142" t="str">
        <f>IF(Anlage_E!D290="","",Anlage_E!D290)</f>
        <v/>
      </c>
      <c r="G290" s="142" t="str">
        <f>IF(Anlage_E!G290="","",Anlage_E!G290)</f>
        <v/>
      </c>
      <c r="H290" s="374" t="str">
        <f>IF(Anlage_E!H290="","",Anlage_E!H290)</f>
        <v/>
      </c>
      <c r="I290" s="142" t="str">
        <f>IF(Anlage_E!I290="","",Anlage_E!I290)</f>
        <v/>
      </c>
      <c r="J290" s="142" t="str">
        <f>IF(Anlage_E!J290="","",Anlage_E!J290)</f>
        <v/>
      </c>
      <c r="K290" s="142" t="str">
        <f>IF(Anlage_E!L290="","",Anlage_E!L290)</f>
        <v/>
      </c>
      <c r="L290" s="142" t="str">
        <f>IF(Anlage_E!M290="","",Anlage_E!M290)</f>
        <v/>
      </c>
      <c r="M290" s="142" t="str">
        <f>IF(Anlage_E!N290="","",Anlage_E!N290)</f>
        <v/>
      </c>
      <c r="N290" s="142" t="str">
        <f>IF(Anlage_E!O290="","",Anlage_E!O290)</f>
        <v/>
      </c>
      <c r="O290" s="142" t="str">
        <f>IF(Anlage_E!P290="","",Anlage_E!P290)</f>
        <v/>
      </c>
      <c r="P290" s="143" t="str">
        <f t="shared" si="12"/>
        <v/>
      </c>
      <c r="Q290" s="143" t="str">
        <f t="shared" si="13"/>
        <v/>
      </c>
      <c r="R290" s="339"/>
      <c r="S290" s="340"/>
      <c r="T290" s="340"/>
      <c r="U290" s="338"/>
      <c r="V290" s="341"/>
      <c r="W290" s="122"/>
      <c r="X290" s="342"/>
      <c r="Y290" s="343" t="str">
        <f t="shared" si="14"/>
        <v>0</v>
      </c>
      <c r="Z290" s="480"/>
      <c r="AK290" s="138"/>
      <c r="AL290" s="138"/>
      <c r="AM290" s="138"/>
      <c r="AN290" s="138"/>
      <c r="AO290" s="138"/>
      <c r="AP290" s="138"/>
      <c r="AQ290" s="138"/>
      <c r="AR290" s="138"/>
    </row>
    <row r="291" spans="1:44" x14ac:dyDescent="0.3">
      <c r="A291" s="147"/>
      <c r="B291" s="146">
        <v>282</v>
      </c>
      <c r="C291" s="142" t="str">
        <f>IF(Anlage_E!C291="","",Anlage_E!C291)</f>
        <v/>
      </c>
      <c r="D291" s="142" t="str">
        <f>IF(Anlage_E!F291="","",Anlage_E!F291)</f>
        <v/>
      </c>
      <c r="E291" s="142" t="str">
        <f>IF(Anlage_E!K291="","",Anlage_E!K291)</f>
        <v/>
      </c>
      <c r="F291" s="142" t="str">
        <f>IF(Anlage_E!D291="","",Anlage_E!D291)</f>
        <v/>
      </c>
      <c r="G291" s="142" t="str">
        <f>IF(Anlage_E!G291="","",Anlage_E!G291)</f>
        <v/>
      </c>
      <c r="H291" s="374" t="str">
        <f>IF(Anlage_E!H291="","",Anlage_E!H291)</f>
        <v/>
      </c>
      <c r="I291" s="142" t="str">
        <f>IF(Anlage_E!I291="","",Anlage_E!I291)</f>
        <v/>
      </c>
      <c r="J291" s="142" t="str">
        <f>IF(Anlage_E!J291="","",Anlage_E!J291)</f>
        <v/>
      </c>
      <c r="K291" s="142" t="str">
        <f>IF(Anlage_E!L291="","",Anlage_E!L291)</f>
        <v/>
      </c>
      <c r="L291" s="142" t="str">
        <f>IF(Anlage_E!M291="","",Anlage_E!M291)</f>
        <v/>
      </c>
      <c r="M291" s="142" t="str">
        <f>IF(Anlage_E!N291="","",Anlage_E!N291)</f>
        <v/>
      </c>
      <c r="N291" s="142" t="str">
        <f>IF(Anlage_E!O291="","",Anlage_E!O291)</f>
        <v/>
      </c>
      <c r="O291" s="142" t="str">
        <f>IF(Anlage_E!P291="","",Anlage_E!P291)</f>
        <v/>
      </c>
      <c r="P291" s="143" t="str">
        <f t="shared" si="12"/>
        <v/>
      </c>
      <c r="Q291" s="143" t="str">
        <f t="shared" si="13"/>
        <v/>
      </c>
      <c r="R291" s="339"/>
      <c r="S291" s="340"/>
      <c r="T291" s="340"/>
      <c r="U291" s="338"/>
      <c r="V291" s="341"/>
      <c r="W291" s="122"/>
      <c r="X291" s="342"/>
      <c r="Y291" s="343" t="str">
        <f t="shared" si="14"/>
        <v>0</v>
      </c>
      <c r="Z291" s="480"/>
      <c r="AK291" s="138"/>
      <c r="AL291" s="138"/>
      <c r="AM291" s="138"/>
      <c r="AN291" s="138"/>
      <c r="AO291" s="138"/>
      <c r="AP291" s="138"/>
      <c r="AQ291" s="138"/>
      <c r="AR291" s="138"/>
    </row>
    <row r="292" spans="1:44" x14ac:dyDescent="0.3">
      <c r="A292" s="147"/>
      <c r="B292" s="141">
        <v>283</v>
      </c>
      <c r="C292" s="142" t="str">
        <f>IF(Anlage_E!C292="","",Anlage_E!C292)</f>
        <v/>
      </c>
      <c r="D292" s="142" t="str">
        <f>IF(Anlage_E!F292="","",Anlage_E!F292)</f>
        <v/>
      </c>
      <c r="E292" s="142" t="str">
        <f>IF(Anlage_E!K292="","",Anlage_E!K292)</f>
        <v/>
      </c>
      <c r="F292" s="142" t="str">
        <f>IF(Anlage_E!D292="","",Anlage_E!D292)</f>
        <v/>
      </c>
      <c r="G292" s="142" t="str">
        <f>IF(Anlage_E!G292="","",Anlage_E!G292)</f>
        <v/>
      </c>
      <c r="H292" s="374" t="str">
        <f>IF(Anlage_E!H292="","",Anlage_E!H292)</f>
        <v/>
      </c>
      <c r="I292" s="142" t="str">
        <f>IF(Anlage_E!I292="","",Anlage_E!I292)</f>
        <v/>
      </c>
      <c r="J292" s="142" t="str">
        <f>IF(Anlage_E!J292="","",Anlage_E!J292)</f>
        <v/>
      </c>
      <c r="K292" s="142" t="str">
        <f>IF(Anlage_E!L292="","",Anlage_E!L292)</f>
        <v/>
      </c>
      <c r="L292" s="142" t="str">
        <f>IF(Anlage_E!M292="","",Anlage_E!M292)</f>
        <v/>
      </c>
      <c r="M292" s="142" t="str">
        <f>IF(Anlage_E!N292="","",Anlage_E!N292)</f>
        <v/>
      </c>
      <c r="N292" s="142" t="str">
        <f>IF(Anlage_E!O292="","",Anlage_E!O292)</f>
        <v/>
      </c>
      <c r="O292" s="142" t="str">
        <f>IF(Anlage_E!P292="","",Anlage_E!P292)</f>
        <v/>
      </c>
      <c r="P292" s="143" t="str">
        <f t="shared" si="12"/>
        <v/>
      </c>
      <c r="Q292" s="143" t="str">
        <f t="shared" si="13"/>
        <v/>
      </c>
      <c r="R292" s="339"/>
      <c r="S292" s="340"/>
      <c r="T292" s="340"/>
      <c r="U292" s="338"/>
      <c r="V292" s="341"/>
      <c r="W292" s="122"/>
      <c r="X292" s="342"/>
      <c r="Y292" s="343" t="str">
        <f t="shared" si="14"/>
        <v>0</v>
      </c>
      <c r="Z292" s="480"/>
      <c r="AK292" s="138"/>
      <c r="AL292" s="138"/>
      <c r="AM292" s="138"/>
      <c r="AN292" s="138"/>
      <c r="AO292" s="138"/>
      <c r="AP292" s="138"/>
      <c r="AQ292" s="138"/>
      <c r="AR292" s="138"/>
    </row>
    <row r="293" spans="1:44" x14ac:dyDescent="0.3">
      <c r="A293" s="147"/>
      <c r="B293" s="146">
        <v>284</v>
      </c>
      <c r="C293" s="142" t="str">
        <f>IF(Anlage_E!C293="","",Anlage_E!C293)</f>
        <v/>
      </c>
      <c r="D293" s="142" t="str">
        <f>IF(Anlage_E!F293="","",Anlage_E!F293)</f>
        <v/>
      </c>
      <c r="E293" s="142" t="str">
        <f>IF(Anlage_E!K293="","",Anlage_E!K293)</f>
        <v/>
      </c>
      <c r="F293" s="142" t="str">
        <f>IF(Anlage_E!D293="","",Anlage_E!D293)</f>
        <v/>
      </c>
      <c r="G293" s="142" t="str">
        <f>IF(Anlage_E!G293="","",Anlage_E!G293)</f>
        <v/>
      </c>
      <c r="H293" s="374" t="str">
        <f>IF(Anlage_E!H293="","",Anlage_E!H293)</f>
        <v/>
      </c>
      <c r="I293" s="142" t="str">
        <f>IF(Anlage_E!I293="","",Anlage_E!I293)</f>
        <v/>
      </c>
      <c r="J293" s="142" t="str">
        <f>IF(Anlage_E!J293="","",Anlage_E!J293)</f>
        <v/>
      </c>
      <c r="K293" s="142" t="str">
        <f>IF(Anlage_E!L293="","",Anlage_E!L293)</f>
        <v/>
      </c>
      <c r="L293" s="142" t="str">
        <f>IF(Anlage_E!M293="","",Anlage_E!M293)</f>
        <v/>
      </c>
      <c r="M293" s="142" t="str">
        <f>IF(Anlage_E!N293="","",Anlage_E!N293)</f>
        <v/>
      </c>
      <c r="N293" s="142" t="str">
        <f>IF(Anlage_E!O293="","",Anlage_E!O293)</f>
        <v/>
      </c>
      <c r="O293" s="142" t="str">
        <f>IF(Anlage_E!P293="","",Anlage_E!P293)</f>
        <v/>
      </c>
      <c r="P293" s="143" t="str">
        <f t="shared" si="12"/>
        <v/>
      </c>
      <c r="Q293" s="143" t="str">
        <f t="shared" si="13"/>
        <v/>
      </c>
      <c r="R293" s="339"/>
      <c r="S293" s="340"/>
      <c r="T293" s="340"/>
      <c r="U293" s="338"/>
      <c r="V293" s="341"/>
      <c r="W293" s="122"/>
      <c r="X293" s="337"/>
      <c r="Y293" s="343" t="str">
        <f t="shared" si="14"/>
        <v>0</v>
      </c>
      <c r="Z293" s="480"/>
      <c r="AK293" s="138"/>
      <c r="AL293" s="138"/>
      <c r="AM293" s="138"/>
      <c r="AN293" s="138"/>
      <c r="AO293" s="138"/>
      <c r="AP293" s="138"/>
      <c r="AQ293" s="138"/>
      <c r="AR293" s="138"/>
    </row>
    <row r="294" spans="1:44" x14ac:dyDescent="0.3">
      <c r="A294" s="147"/>
      <c r="B294" s="146">
        <v>285</v>
      </c>
      <c r="C294" s="142" t="str">
        <f>IF(Anlage_E!C294="","",Anlage_E!C294)</f>
        <v/>
      </c>
      <c r="D294" s="142" t="str">
        <f>IF(Anlage_E!F294="","",Anlage_E!F294)</f>
        <v/>
      </c>
      <c r="E294" s="142" t="str">
        <f>IF(Anlage_E!K294="","",Anlage_E!K294)</f>
        <v/>
      </c>
      <c r="F294" s="142" t="str">
        <f>IF(Anlage_E!D294="","",Anlage_E!D294)</f>
        <v/>
      </c>
      <c r="G294" s="142" t="str">
        <f>IF(Anlage_E!G294="","",Anlage_E!G294)</f>
        <v/>
      </c>
      <c r="H294" s="374" t="str">
        <f>IF(Anlage_E!H294="","",Anlage_E!H294)</f>
        <v/>
      </c>
      <c r="I294" s="142" t="str">
        <f>IF(Anlage_E!I294="","",Anlage_E!I294)</f>
        <v/>
      </c>
      <c r="J294" s="142" t="str">
        <f>IF(Anlage_E!J294="","",Anlage_E!J294)</f>
        <v/>
      </c>
      <c r="K294" s="142" t="str">
        <f>IF(Anlage_E!L294="","",Anlage_E!L294)</f>
        <v/>
      </c>
      <c r="L294" s="142" t="str">
        <f>IF(Anlage_E!M294="","",Anlage_E!M294)</f>
        <v/>
      </c>
      <c r="M294" s="142" t="str">
        <f>IF(Anlage_E!N294="","",Anlage_E!N294)</f>
        <v/>
      </c>
      <c r="N294" s="142" t="str">
        <f>IF(Anlage_E!O294="","",Anlage_E!O294)</f>
        <v/>
      </c>
      <c r="O294" s="142" t="str">
        <f>IF(Anlage_E!P294="","",Anlage_E!P294)</f>
        <v/>
      </c>
      <c r="P294" s="143" t="str">
        <f t="shared" si="12"/>
        <v/>
      </c>
      <c r="Q294" s="143" t="str">
        <f t="shared" si="13"/>
        <v/>
      </c>
      <c r="R294" s="339"/>
      <c r="S294" s="340"/>
      <c r="T294" s="340"/>
      <c r="U294" s="338"/>
      <c r="V294" s="341"/>
      <c r="W294" s="122"/>
      <c r="X294" s="337"/>
      <c r="Y294" s="343" t="str">
        <f t="shared" si="14"/>
        <v>0</v>
      </c>
      <c r="Z294" s="480"/>
      <c r="AK294" s="138"/>
      <c r="AL294" s="138"/>
      <c r="AM294" s="138"/>
      <c r="AN294" s="138"/>
      <c r="AO294" s="138"/>
      <c r="AP294" s="138"/>
      <c r="AQ294" s="138"/>
      <c r="AR294" s="138"/>
    </row>
    <row r="295" spans="1:44" x14ac:dyDescent="0.3">
      <c r="A295" s="147"/>
      <c r="B295" s="141">
        <v>286</v>
      </c>
      <c r="C295" s="142" t="str">
        <f>IF(Anlage_E!C295="","",Anlage_E!C295)</f>
        <v/>
      </c>
      <c r="D295" s="142" t="str">
        <f>IF(Anlage_E!F295="","",Anlage_E!F295)</f>
        <v/>
      </c>
      <c r="E295" s="142" t="str">
        <f>IF(Anlage_E!K295="","",Anlage_E!K295)</f>
        <v/>
      </c>
      <c r="F295" s="142" t="str">
        <f>IF(Anlage_E!D295="","",Anlage_E!D295)</f>
        <v/>
      </c>
      <c r="G295" s="142" t="str">
        <f>IF(Anlage_E!G295="","",Anlage_E!G295)</f>
        <v/>
      </c>
      <c r="H295" s="374" t="str">
        <f>IF(Anlage_E!H295="","",Anlage_E!H295)</f>
        <v/>
      </c>
      <c r="I295" s="142" t="str">
        <f>IF(Anlage_E!I295="","",Anlage_E!I295)</f>
        <v/>
      </c>
      <c r="J295" s="142" t="str">
        <f>IF(Anlage_E!J295="","",Anlage_E!J295)</f>
        <v/>
      </c>
      <c r="K295" s="142" t="str">
        <f>IF(Anlage_E!L295="","",Anlage_E!L295)</f>
        <v/>
      </c>
      <c r="L295" s="142" t="str">
        <f>IF(Anlage_E!M295="","",Anlage_E!M295)</f>
        <v/>
      </c>
      <c r="M295" s="142" t="str">
        <f>IF(Anlage_E!N295="","",Anlage_E!N295)</f>
        <v/>
      </c>
      <c r="N295" s="142" t="str">
        <f>IF(Anlage_E!O295="","",Anlage_E!O295)</f>
        <v/>
      </c>
      <c r="O295" s="142" t="str">
        <f>IF(Anlage_E!P295="","",Anlage_E!P295)</f>
        <v/>
      </c>
      <c r="P295" s="143" t="str">
        <f t="shared" si="12"/>
        <v/>
      </c>
      <c r="Q295" s="143" t="str">
        <f t="shared" si="13"/>
        <v/>
      </c>
      <c r="R295" s="339"/>
      <c r="S295" s="340"/>
      <c r="T295" s="340"/>
      <c r="U295" s="338"/>
      <c r="V295" s="341"/>
      <c r="W295" s="122"/>
      <c r="X295" s="337"/>
      <c r="Y295" s="343" t="str">
        <f t="shared" si="14"/>
        <v>0</v>
      </c>
      <c r="Z295" s="480"/>
      <c r="AK295" s="138"/>
      <c r="AL295" s="138"/>
      <c r="AM295" s="138"/>
      <c r="AN295" s="138"/>
      <c r="AO295" s="138"/>
      <c r="AP295" s="138"/>
      <c r="AQ295" s="138"/>
      <c r="AR295" s="138"/>
    </row>
    <row r="296" spans="1:44" x14ac:dyDescent="0.3">
      <c r="A296" s="147"/>
      <c r="B296" s="146">
        <v>287</v>
      </c>
      <c r="C296" s="142" t="str">
        <f>IF(Anlage_E!C296="","",Anlage_E!C296)</f>
        <v/>
      </c>
      <c r="D296" s="142" t="str">
        <f>IF(Anlage_E!F296="","",Anlage_E!F296)</f>
        <v/>
      </c>
      <c r="E296" s="142" t="str">
        <f>IF(Anlage_E!K296="","",Anlage_E!K296)</f>
        <v/>
      </c>
      <c r="F296" s="142" t="str">
        <f>IF(Anlage_E!D296="","",Anlage_E!D296)</f>
        <v/>
      </c>
      <c r="G296" s="142" t="str">
        <f>IF(Anlage_E!G296="","",Anlage_E!G296)</f>
        <v/>
      </c>
      <c r="H296" s="374" t="str">
        <f>IF(Anlage_E!H296="","",Anlage_E!H296)</f>
        <v/>
      </c>
      <c r="I296" s="142" t="str">
        <f>IF(Anlage_E!I296="","",Anlage_E!I296)</f>
        <v/>
      </c>
      <c r="J296" s="142" t="str">
        <f>IF(Anlage_E!J296="","",Anlage_E!J296)</f>
        <v/>
      </c>
      <c r="K296" s="142" t="str">
        <f>IF(Anlage_E!L296="","",Anlage_E!L296)</f>
        <v/>
      </c>
      <c r="L296" s="142" t="str">
        <f>IF(Anlage_E!M296="","",Anlage_E!M296)</f>
        <v/>
      </c>
      <c r="M296" s="142" t="str">
        <f>IF(Anlage_E!N296="","",Anlage_E!N296)</f>
        <v/>
      </c>
      <c r="N296" s="142" t="str">
        <f>IF(Anlage_E!O296="","",Anlage_E!O296)</f>
        <v/>
      </c>
      <c r="O296" s="142" t="str">
        <f>IF(Anlage_E!P296="","",Anlage_E!P296)</f>
        <v/>
      </c>
      <c r="P296" s="143" t="str">
        <f t="shared" si="12"/>
        <v/>
      </c>
      <c r="Q296" s="143" t="str">
        <f t="shared" si="13"/>
        <v/>
      </c>
      <c r="R296" s="339"/>
      <c r="S296" s="340"/>
      <c r="T296" s="340"/>
      <c r="U296" s="338"/>
      <c r="V296" s="341"/>
      <c r="W296" s="122"/>
      <c r="X296" s="337"/>
      <c r="Y296" s="343" t="str">
        <f t="shared" si="14"/>
        <v>0</v>
      </c>
      <c r="Z296" s="480"/>
      <c r="AK296" s="138"/>
      <c r="AL296" s="138"/>
      <c r="AM296" s="138"/>
      <c r="AN296" s="138"/>
      <c r="AO296" s="138"/>
      <c r="AP296" s="138"/>
      <c r="AQ296" s="138"/>
      <c r="AR296" s="138"/>
    </row>
    <row r="297" spans="1:44" x14ac:dyDescent="0.3">
      <c r="A297" s="147"/>
      <c r="B297" s="146">
        <v>288</v>
      </c>
      <c r="C297" s="142" t="str">
        <f>IF(Anlage_E!C297="","",Anlage_E!C297)</f>
        <v/>
      </c>
      <c r="D297" s="142" t="str">
        <f>IF(Anlage_E!F297="","",Anlage_E!F297)</f>
        <v/>
      </c>
      <c r="E297" s="142" t="str">
        <f>IF(Anlage_E!K297="","",Anlage_E!K297)</f>
        <v/>
      </c>
      <c r="F297" s="142" t="str">
        <f>IF(Anlage_E!D297="","",Anlage_E!D297)</f>
        <v/>
      </c>
      <c r="G297" s="142" t="str">
        <f>IF(Anlage_E!G297="","",Anlage_E!G297)</f>
        <v/>
      </c>
      <c r="H297" s="374" t="str">
        <f>IF(Anlage_E!H297="","",Anlage_E!H297)</f>
        <v/>
      </c>
      <c r="I297" s="142" t="str">
        <f>IF(Anlage_E!I297="","",Anlage_E!I297)</f>
        <v/>
      </c>
      <c r="J297" s="142" t="str">
        <f>IF(Anlage_E!J297="","",Anlage_E!J297)</f>
        <v/>
      </c>
      <c r="K297" s="142" t="str">
        <f>IF(Anlage_E!L297="","",Anlage_E!L297)</f>
        <v/>
      </c>
      <c r="L297" s="142" t="str">
        <f>IF(Anlage_E!M297="","",Anlage_E!M297)</f>
        <v/>
      </c>
      <c r="M297" s="142" t="str">
        <f>IF(Anlage_E!N297="","",Anlage_E!N297)</f>
        <v/>
      </c>
      <c r="N297" s="142" t="str">
        <f>IF(Anlage_E!O297="","",Anlage_E!O297)</f>
        <v/>
      </c>
      <c r="O297" s="142" t="str">
        <f>IF(Anlage_E!P297="","",Anlage_E!P297)</f>
        <v/>
      </c>
      <c r="P297" s="143" t="str">
        <f t="shared" si="12"/>
        <v/>
      </c>
      <c r="Q297" s="143" t="str">
        <f t="shared" si="13"/>
        <v/>
      </c>
      <c r="R297" s="339"/>
      <c r="S297" s="340"/>
      <c r="T297" s="340"/>
      <c r="U297" s="338"/>
      <c r="V297" s="341"/>
      <c r="W297" s="122"/>
      <c r="X297" s="337"/>
      <c r="Y297" s="343" t="str">
        <f t="shared" si="14"/>
        <v>0</v>
      </c>
      <c r="Z297" s="480"/>
      <c r="AK297" s="138"/>
      <c r="AL297" s="138"/>
      <c r="AM297" s="138"/>
      <c r="AN297" s="138"/>
      <c r="AO297" s="138"/>
      <c r="AP297" s="138"/>
      <c r="AQ297" s="138"/>
      <c r="AR297" s="138"/>
    </row>
    <row r="298" spans="1:44" x14ac:dyDescent="0.3">
      <c r="A298" s="147"/>
      <c r="B298" s="141">
        <v>289</v>
      </c>
      <c r="C298" s="142" t="str">
        <f>IF(Anlage_E!C298="","",Anlage_E!C298)</f>
        <v/>
      </c>
      <c r="D298" s="142" t="str">
        <f>IF(Anlage_E!F298="","",Anlage_E!F298)</f>
        <v/>
      </c>
      <c r="E298" s="142" t="str">
        <f>IF(Anlage_E!K298="","",Anlage_E!K298)</f>
        <v/>
      </c>
      <c r="F298" s="142" t="str">
        <f>IF(Anlage_E!D298="","",Anlage_E!D298)</f>
        <v/>
      </c>
      <c r="G298" s="142" t="str">
        <f>IF(Anlage_E!G298="","",Anlage_E!G298)</f>
        <v/>
      </c>
      <c r="H298" s="374" t="str">
        <f>IF(Anlage_E!H298="","",Anlage_E!H298)</f>
        <v/>
      </c>
      <c r="I298" s="142" t="str">
        <f>IF(Anlage_E!I298="","",Anlage_E!I298)</f>
        <v/>
      </c>
      <c r="J298" s="142" t="str">
        <f>IF(Anlage_E!J298="","",Anlage_E!J298)</f>
        <v/>
      </c>
      <c r="K298" s="142" t="str">
        <f>IF(Anlage_E!L298="","",Anlage_E!L298)</f>
        <v/>
      </c>
      <c r="L298" s="142" t="str">
        <f>IF(Anlage_E!M298="","",Anlage_E!M298)</f>
        <v/>
      </c>
      <c r="M298" s="142" t="str">
        <f>IF(Anlage_E!N298="","",Anlage_E!N298)</f>
        <v/>
      </c>
      <c r="N298" s="142" t="str">
        <f>IF(Anlage_E!O298="","",Anlage_E!O298)</f>
        <v/>
      </c>
      <c r="O298" s="142" t="str">
        <f>IF(Anlage_E!P298="","",Anlage_E!P298)</f>
        <v/>
      </c>
      <c r="P298" s="143" t="str">
        <f t="shared" si="12"/>
        <v/>
      </c>
      <c r="Q298" s="143" t="str">
        <f t="shared" si="13"/>
        <v/>
      </c>
      <c r="R298" s="339"/>
      <c r="S298" s="340"/>
      <c r="T298" s="340"/>
      <c r="U298" s="338"/>
      <c r="V298" s="341"/>
      <c r="W298" s="122"/>
      <c r="X298" s="337"/>
      <c r="Y298" s="343" t="str">
        <f t="shared" si="14"/>
        <v>0</v>
      </c>
      <c r="Z298" s="480"/>
      <c r="AK298" s="138"/>
      <c r="AL298" s="138"/>
      <c r="AM298" s="138"/>
      <c r="AN298" s="138"/>
      <c r="AO298" s="138"/>
      <c r="AP298" s="138"/>
      <c r="AQ298" s="138"/>
      <c r="AR298" s="138"/>
    </row>
    <row r="299" spans="1:44" x14ac:dyDescent="0.3">
      <c r="A299" s="147"/>
      <c r="B299" s="146">
        <v>290</v>
      </c>
      <c r="C299" s="142" t="str">
        <f>IF(Anlage_E!C299="","",Anlage_E!C299)</f>
        <v/>
      </c>
      <c r="D299" s="142" t="str">
        <f>IF(Anlage_E!F299="","",Anlage_E!F299)</f>
        <v/>
      </c>
      <c r="E299" s="142" t="str">
        <f>IF(Anlage_E!K299="","",Anlage_E!K299)</f>
        <v/>
      </c>
      <c r="F299" s="142" t="str">
        <f>IF(Anlage_E!D299="","",Anlage_E!D299)</f>
        <v/>
      </c>
      <c r="G299" s="142" t="str">
        <f>IF(Anlage_E!G299="","",Anlage_E!G299)</f>
        <v/>
      </c>
      <c r="H299" s="374" t="str">
        <f>IF(Anlage_E!H299="","",Anlage_E!H299)</f>
        <v/>
      </c>
      <c r="I299" s="142" t="str">
        <f>IF(Anlage_E!I299="","",Anlage_E!I299)</f>
        <v/>
      </c>
      <c r="J299" s="142" t="str">
        <f>IF(Anlage_E!J299="","",Anlage_E!J299)</f>
        <v/>
      </c>
      <c r="K299" s="142" t="str">
        <f>IF(Anlage_E!L299="","",Anlage_E!L299)</f>
        <v/>
      </c>
      <c r="L299" s="142" t="str">
        <f>IF(Anlage_E!M299="","",Anlage_E!M299)</f>
        <v/>
      </c>
      <c r="M299" s="142" t="str">
        <f>IF(Anlage_E!N299="","",Anlage_E!N299)</f>
        <v/>
      </c>
      <c r="N299" s="142" t="str">
        <f>IF(Anlage_E!O299="","",Anlage_E!O299)</f>
        <v/>
      </c>
      <c r="O299" s="142" t="str">
        <f>IF(Anlage_E!P299="","",Anlage_E!P299)</f>
        <v/>
      </c>
      <c r="P299" s="143" t="str">
        <f t="shared" si="12"/>
        <v/>
      </c>
      <c r="Q299" s="143" t="str">
        <f t="shared" si="13"/>
        <v/>
      </c>
      <c r="R299" s="339"/>
      <c r="S299" s="340"/>
      <c r="T299" s="340"/>
      <c r="U299" s="338"/>
      <c r="V299" s="341"/>
      <c r="W299" s="122"/>
      <c r="X299" s="337"/>
      <c r="Y299" s="343" t="str">
        <f t="shared" si="14"/>
        <v>0</v>
      </c>
      <c r="Z299" s="480"/>
      <c r="AK299" s="138"/>
      <c r="AL299" s="138"/>
      <c r="AM299" s="138"/>
      <c r="AN299" s="138"/>
      <c r="AO299" s="138"/>
      <c r="AP299" s="138"/>
      <c r="AQ299" s="138"/>
      <c r="AR299" s="138"/>
    </row>
    <row r="300" spans="1:44" x14ac:dyDescent="0.3">
      <c r="A300" s="147"/>
      <c r="B300" s="146">
        <v>291</v>
      </c>
      <c r="C300" s="142" t="str">
        <f>IF(Anlage_E!C300="","",Anlage_E!C300)</f>
        <v/>
      </c>
      <c r="D300" s="142" t="str">
        <f>IF(Anlage_E!F300="","",Anlage_E!F300)</f>
        <v/>
      </c>
      <c r="E300" s="142" t="str">
        <f>IF(Anlage_E!K300="","",Anlage_E!K300)</f>
        <v/>
      </c>
      <c r="F300" s="142" t="str">
        <f>IF(Anlage_E!D300="","",Anlage_E!D300)</f>
        <v/>
      </c>
      <c r="G300" s="142" t="str">
        <f>IF(Anlage_E!G300="","",Anlage_E!G300)</f>
        <v/>
      </c>
      <c r="H300" s="374" t="str">
        <f>IF(Anlage_E!H300="","",Anlage_E!H300)</f>
        <v/>
      </c>
      <c r="I300" s="142" t="str">
        <f>IF(Anlage_E!I300="","",Anlage_E!I300)</f>
        <v/>
      </c>
      <c r="J300" s="142" t="str">
        <f>IF(Anlage_E!J300="","",Anlage_E!J300)</f>
        <v/>
      </c>
      <c r="K300" s="142" t="str">
        <f>IF(Anlage_E!L300="","",Anlage_E!L300)</f>
        <v/>
      </c>
      <c r="L300" s="142" t="str">
        <f>IF(Anlage_E!M300="","",Anlage_E!M300)</f>
        <v/>
      </c>
      <c r="M300" s="142" t="str">
        <f>IF(Anlage_E!N300="","",Anlage_E!N300)</f>
        <v/>
      </c>
      <c r="N300" s="142" t="str">
        <f>IF(Anlage_E!O300="","",Anlage_E!O300)</f>
        <v/>
      </c>
      <c r="O300" s="142" t="str">
        <f>IF(Anlage_E!P300="","",Anlage_E!P300)</f>
        <v/>
      </c>
      <c r="P300" s="143" t="str">
        <f t="shared" si="12"/>
        <v/>
      </c>
      <c r="Q300" s="143" t="str">
        <f t="shared" si="13"/>
        <v/>
      </c>
      <c r="R300" s="339"/>
      <c r="S300" s="340"/>
      <c r="T300" s="340"/>
      <c r="U300" s="338"/>
      <c r="V300" s="341"/>
      <c r="W300" s="122"/>
      <c r="X300" s="337"/>
      <c r="Y300" s="343" t="str">
        <f t="shared" si="14"/>
        <v>0</v>
      </c>
      <c r="Z300" s="480"/>
      <c r="AK300" s="138"/>
      <c r="AL300" s="138"/>
      <c r="AM300" s="138"/>
      <c r="AN300" s="138"/>
      <c r="AO300" s="138"/>
      <c r="AP300" s="138"/>
      <c r="AQ300" s="138"/>
      <c r="AR300" s="138"/>
    </row>
    <row r="301" spans="1:44" x14ac:dyDescent="0.3">
      <c r="A301" s="147"/>
      <c r="B301" s="141">
        <v>292</v>
      </c>
      <c r="C301" s="142" t="str">
        <f>IF(Anlage_E!C301="","",Anlage_E!C301)</f>
        <v/>
      </c>
      <c r="D301" s="142" t="str">
        <f>IF(Anlage_E!F301="","",Anlage_E!F301)</f>
        <v/>
      </c>
      <c r="E301" s="142" t="str">
        <f>IF(Anlage_E!K301="","",Anlage_E!K301)</f>
        <v/>
      </c>
      <c r="F301" s="142" t="str">
        <f>IF(Anlage_E!D301="","",Anlage_E!D301)</f>
        <v/>
      </c>
      <c r="G301" s="142" t="str">
        <f>IF(Anlage_E!G301="","",Anlage_E!G301)</f>
        <v/>
      </c>
      <c r="H301" s="374" t="str">
        <f>IF(Anlage_E!H301="","",Anlage_E!H301)</f>
        <v/>
      </c>
      <c r="I301" s="142" t="str">
        <f>IF(Anlage_E!I301="","",Anlage_E!I301)</f>
        <v/>
      </c>
      <c r="J301" s="142" t="str">
        <f>IF(Anlage_E!J301="","",Anlage_E!J301)</f>
        <v/>
      </c>
      <c r="K301" s="142" t="str">
        <f>IF(Anlage_E!L301="","",Anlage_E!L301)</f>
        <v/>
      </c>
      <c r="L301" s="142" t="str">
        <f>IF(Anlage_E!M301="","",Anlage_E!M301)</f>
        <v/>
      </c>
      <c r="M301" s="142" t="str">
        <f>IF(Anlage_E!N301="","",Anlage_E!N301)</f>
        <v/>
      </c>
      <c r="N301" s="142" t="str">
        <f>IF(Anlage_E!O301="","",Anlage_E!O301)</f>
        <v/>
      </c>
      <c r="O301" s="142" t="str">
        <f>IF(Anlage_E!P301="","",Anlage_E!P301)</f>
        <v/>
      </c>
      <c r="P301" s="143" t="str">
        <f t="shared" si="12"/>
        <v/>
      </c>
      <c r="Q301" s="143" t="str">
        <f t="shared" si="13"/>
        <v/>
      </c>
      <c r="R301" s="339"/>
      <c r="S301" s="340"/>
      <c r="T301" s="340"/>
      <c r="U301" s="338"/>
      <c r="V301" s="341"/>
      <c r="W301" s="122"/>
      <c r="X301" s="337"/>
      <c r="Y301" s="343" t="str">
        <f t="shared" si="14"/>
        <v>0</v>
      </c>
      <c r="Z301" s="480"/>
      <c r="AK301" s="138"/>
      <c r="AL301" s="138"/>
      <c r="AM301" s="138"/>
      <c r="AN301" s="138"/>
      <c r="AO301" s="138"/>
      <c r="AP301" s="138"/>
      <c r="AQ301" s="138"/>
      <c r="AR301" s="138"/>
    </row>
    <row r="302" spans="1:44" x14ac:dyDescent="0.3">
      <c r="A302" s="147"/>
      <c r="B302" s="146">
        <v>293</v>
      </c>
      <c r="C302" s="142" t="str">
        <f>IF(Anlage_E!C302="","",Anlage_E!C302)</f>
        <v/>
      </c>
      <c r="D302" s="142" t="str">
        <f>IF(Anlage_E!F302="","",Anlage_E!F302)</f>
        <v/>
      </c>
      <c r="E302" s="142" t="str">
        <f>IF(Anlage_E!K302="","",Anlage_E!K302)</f>
        <v/>
      </c>
      <c r="F302" s="142" t="str">
        <f>IF(Anlage_E!D302="","",Anlage_E!D302)</f>
        <v/>
      </c>
      <c r="G302" s="142" t="str">
        <f>IF(Anlage_E!G302="","",Anlage_E!G302)</f>
        <v/>
      </c>
      <c r="H302" s="374" t="str">
        <f>IF(Anlage_E!H302="","",Anlage_E!H302)</f>
        <v/>
      </c>
      <c r="I302" s="142" t="str">
        <f>IF(Anlage_E!I302="","",Anlage_E!I302)</f>
        <v/>
      </c>
      <c r="J302" s="142" t="str">
        <f>IF(Anlage_E!J302="","",Anlage_E!J302)</f>
        <v/>
      </c>
      <c r="K302" s="142" t="str">
        <f>IF(Anlage_E!L302="","",Anlage_E!L302)</f>
        <v/>
      </c>
      <c r="L302" s="142" t="str">
        <f>IF(Anlage_E!M302="","",Anlage_E!M302)</f>
        <v/>
      </c>
      <c r="M302" s="142" t="str">
        <f>IF(Anlage_E!N302="","",Anlage_E!N302)</f>
        <v/>
      </c>
      <c r="N302" s="142" t="str">
        <f>IF(Anlage_E!O302="","",Anlage_E!O302)</f>
        <v/>
      </c>
      <c r="O302" s="142" t="str">
        <f>IF(Anlage_E!P302="","",Anlage_E!P302)</f>
        <v/>
      </c>
      <c r="P302" s="143" t="str">
        <f t="shared" si="12"/>
        <v/>
      </c>
      <c r="Q302" s="143" t="str">
        <f t="shared" si="13"/>
        <v/>
      </c>
      <c r="R302" s="339"/>
      <c r="S302" s="340"/>
      <c r="T302" s="340"/>
      <c r="U302" s="338"/>
      <c r="V302" s="341"/>
      <c r="W302" s="122"/>
      <c r="X302" s="337"/>
      <c r="Y302" s="343" t="str">
        <f t="shared" si="14"/>
        <v>0</v>
      </c>
      <c r="Z302" s="480"/>
      <c r="AK302" s="138"/>
      <c r="AL302" s="138"/>
      <c r="AM302" s="138"/>
      <c r="AN302" s="138"/>
      <c r="AO302" s="138"/>
      <c r="AP302" s="138"/>
      <c r="AQ302" s="138"/>
      <c r="AR302" s="138"/>
    </row>
    <row r="303" spans="1:44" x14ac:dyDescent="0.3">
      <c r="A303" s="147"/>
      <c r="B303" s="146">
        <v>294</v>
      </c>
      <c r="C303" s="142" t="str">
        <f>IF(Anlage_E!C303="","",Anlage_E!C303)</f>
        <v/>
      </c>
      <c r="D303" s="142" t="str">
        <f>IF(Anlage_E!F303="","",Anlage_E!F303)</f>
        <v/>
      </c>
      <c r="E303" s="142" t="str">
        <f>IF(Anlage_E!K303="","",Anlage_E!K303)</f>
        <v/>
      </c>
      <c r="F303" s="142" t="str">
        <f>IF(Anlage_E!D303="","",Anlage_E!D303)</f>
        <v/>
      </c>
      <c r="G303" s="142" t="str">
        <f>IF(Anlage_E!G303="","",Anlage_E!G303)</f>
        <v/>
      </c>
      <c r="H303" s="374" t="str">
        <f>IF(Anlage_E!H303="","",Anlage_E!H303)</f>
        <v/>
      </c>
      <c r="I303" s="142" t="str">
        <f>IF(Anlage_E!I303="","",Anlage_E!I303)</f>
        <v/>
      </c>
      <c r="J303" s="142" t="str">
        <f>IF(Anlage_E!J303="","",Anlage_E!J303)</f>
        <v/>
      </c>
      <c r="K303" s="142" t="str">
        <f>IF(Anlage_E!L303="","",Anlage_E!L303)</f>
        <v/>
      </c>
      <c r="L303" s="142" t="str">
        <f>IF(Anlage_E!M303="","",Anlage_E!M303)</f>
        <v/>
      </c>
      <c r="M303" s="142" t="str">
        <f>IF(Anlage_E!N303="","",Anlage_E!N303)</f>
        <v/>
      </c>
      <c r="N303" s="142" t="str">
        <f>IF(Anlage_E!O303="","",Anlage_E!O303)</f>
        <v/>
      </c>
      <c r="O303" s="142" t="str">
        <f>IF(Anlage_E!P303="","",Anlage_E!P303)</f>
        <v/>
      </c>
      <c r="P303" s="143" t="str">
        <f t="shared" si="12"/>
        <v/>
      </c>
      <c r="Q303" s="143" t="str">
        <f t="shared" si="13"/>
        <v/>
      </c>
      <c r="R303" s="339"/>
      <c r="S303" s="340"/>
      <c r="T303" s="340"/>
      <c r="U303" s="338"/>
      <c r="V303" s="341"/>
      <c r="W303" s="122"/>
      <c r="X303" s="337"/>
      <c r="Y303" s="343" t="str">
        <f t="shared" si="14"/>
        <v>0</v>
      </c>
      <c r="Z303" s="480"/>
      <c r="AK303" s="138"/>
      <c r="AL303" s="138"/>
      <c r="AM303" s="138"/>
      <c r="AN303" s="138"/>
      <c r="AO303" s="138"/>
      <c r="AP303" s="138"/>
      <c r="AQ303" s="138"/>
      <c r="AR303" s="138"/>
    </row>
    <row r="304" spans="1:44" x14ac:dyDescent="0.3">
      <c r="A304" s="147"/>
      <c r="B304" s="141">
        <v>295</v>
      </c>
      <c r="C304" s="142" t="str">
        <f>IF(Anlage_E!C304="","",Anlage_E!C304)</f>
        <v/>
      </c>
      <c r="D304" s="142" t="str">
        <f>IF(Anlage_E!F304="","",Anlage_E!F304)</f>
        <v/>
      </c>
      <c r="E304" s="142" t="str">
        <f>IF(Anlage_E!K304="","",Anlage_E!K304)</f>
        <v/>
      </c>
      <c r="F304" s="142" t="str">
        <f>IF(Anlage_E!D304="","",Anlage_E!D304)</f>
        <v/>
      </c>
      <c r="G304" s="142" t="str">
        <f>IF(Anlage_E!G304="","",Anlage_E!G304)</f>
        <v/>
      </c>
      <c r="H304" s="374" t="str">
        <f>IF(Anlage_E!H304="","",Anlage_E!H304)</f>
        <v/>
      </c>
      <c r="I304" s="142" t="str">
        <f>IF(Anlage_E!I304="","",Anlage_E!I304)</f>
        <v/>
      </c>
      <c r="J304" s="142" t="str">
        <f>IF(Anlage_E!J304="","",Anlage_E!J304)</f>
        <v/>
      </c>
      <c r="K304" s="142" t="str">
        <f>IF(Anlage_E!L304="","",Anlage_E!L304)</f>
        <v/>
      </c>
      <c r="L304" s="142" t="str">
        <f>IF(Anlage_E!M304="","",Anlage_E!M304)</f>
        <v/>
      </c>
      <c r="M304" s="142" t="str">
        <f>IF(Anlage_E!N304="","",Anlage_E!N304)</f>
        <v/>
      </c>
      <c r="N304" s="142" t="str">
        <f>IF(Anlage_E!O304="","",Anlage_E!O304)</f>
        <v/>
      </c>
      <c r="O304" s="142" t="str">
        <f>IF(Anlage_E!P304="","",Anlage_E!P304)</f>
        <v/>
      </c>
      <c r="P304" s="143" t="str">
        <f t="shared" si="12"/>
        <v/>
      </c>
      <c r="Q304" s="143" t="str">
        <f t="shared" si="13"/>
        <v/>
      </c>
      <c r="R304" s="339"/>
      <c r="S304" s="340"/>
      <c r="T304" s="340"/>
      <c r="U304" s="338"/>
      <c r="V304" s="341"/>
      <c r="W304" s="122"/>
      <c r="X304" s="337"/>
      <c r="Y304" s="343" t="str">
        <f t="shared" si="14"/>
        <v>0</v>
      </c>
      <c r="Z304" s="480"/>
      <c r="AK304" s="138"/>
      <c r="AL304" s="138"/>
      <c r="AM304" s="138"/>
      <c r="AN304" s="138"/>
      <c r="AO304" s="138"/>
      <c r="AP304" s="138"/>
      <c r="AQ304" s="138"/>
      <c r="AR304" s="138"/>
    </row>
    <row r="305" spans="1:44" x14ac:dyDescent="0.3">
      <c r="A305" s="147"/>
      <c r="B305" s="146">
        <v>296</v>
      </c>
      <c r="C305" s="142" t="str">
        <f>IF(Anlage_E!C305="","",Anlage_E!C305)</f>
        <v/>
      </c>
      <c r="D305" s="142" t="str">
        <f>IF(Anlage_E!F305="","",Anlage_E!F305)</f>
        <v/>
      </c>
      <c r="E305" s="142" t="str">
        <f>IF(Anlage_E!K305="","",Anlage_E!K305)</f>
        <v/>
      </c>
      <c r="F305" s="142" t="str">
        <f>IF(Anlage_E!D305="","",Anlage_E!D305)</f>
        <v/>
      </c>
      <c r="G305" s="142" t="str">
        <f>IF(Anlage_E!G305="","",Anlage_E!G305)</f>
        <v/>
      </c>
      <c r="H305" s="374" t="str">
        <f>IF(Anlage_E!H305="","",Anlage_E!H305)</f>
        <v/>
      </c>
      <c r="I305" s="142" t="str">
        <f>IF(Anlage_E!I305="","",Anlage_E!I305)</f>
        <v/>
      </c>
      <c r="J305" s="142" t="str">
        <f>IF(Anlage_E!J305="","",Anlage_E!J305)</f>
        <v/>
      </c>
      <c r="K305" s="142" t="str">
        <f>IF(Anlage_E!L305="","",Anlage_E!L305)</f>
        <v/>
      </c>
      <c r="L305" s="142" t="str">
        <f>IF(Anlage_E!M305="","",Anlage_E!M305)</f>
        <v/>
      </c>
      <c r="M305" s="142" t="str">
        <f>IF(Anlage_E!N305="","",Anlage_E!N305)</f>
        <v/>
      </c>
      <c r="N305" s="142" t="str">
        <f>IF(Anlage_E!O305="","",Anlage_E!O305)</f>
        <v/>
      </c>
      <c r="O305" s="142" t="str">
        <f>IF(Anlage_E!P305="","",Anlage_E!P305)</f>
        <v/>
      </c>
      <c r="P305" s="143" t="str">
        <f t="shared" si="12"/>
        <v/>
      </c>
      <c r="Q305" s="143" t="str">
        <f t="shared" si="13"/>
        <v/>
      </c>
      <c r="R305" s="339"/>
      <c r="S305" s="340"/>
      <c r="T305" s="340"/>
      <c r="U305" s="338"/>
      <c r="V305" s="341"/>
      <c r="W305" s="122"/>
      <c r="X305" s="337"/>
      <c r="Y305" s="343" t="str">
        <f t="shared" si="14"/>
        <v>0</v>
      </c>
      <c r="Z305" s="480"/>
      <c r="AK305" s="138"/>
      <c r="AL305" s="138"/>
      <c r="AM305" s="138"/>
      <c r="AN305" s="138"/>
      <c r="AO305" s="138"/>
      <c r="AP305" s="138"/>
      <c r="AQ305" s="138"/>
      <c r="AR305" s="138"/>
    </row>
    <row r="306" spans="1:44" x14ac:dyDescent="0.3">
      <c r="A306" s="147"/>
      <c r="B306" s="146">
        <v>297</v>
      </c>
      <c r="C306" s="142" t="str">
        <f>IF(Anlage_E!C306="","",Anlage_E!C306)</f>
        <v/>
      </c>
      <c r="D306" s="142" t="str">
        <f>IF(Anlage_E!F306="","",Anlage_E!F306)</f>
        <v/>
      </c>
      <c r="E306" s="142" t="str">
        <f>IF(Anlage_E!K306="","",Anlage_E!K306)</f>
        <v/>
      </c>
      <c r="F306" s="142" t="str">
        <f>IF(Anlage_E!D306="","",Anlage_E!D306)</f>
        <v/>
      </c>
      <c r="G306" s="142" t="str">
        <f>IF(Anlage_E!G306="","",Anlage_E!G306)</f>
        <v/>
      </c>
      <c r="H306" s="374" t="str">
        <f>IF(Anlage_E!H306="","",Anlage_E!H306)</f>
        <v/>
      </c>
      <c r="I306" s="142" t="str">
        <f>IF(Anlage_E!I306="","",Anlage_E!I306)</f>
        <v/>
      </c>
      <c r="J306" s="142" t="str">
        <f>IF(Anlage_E!J306="","",Anlage_E!J306)</f>
        <v/>
      </c>
      <c r="K306" s="142" t="str">
        <f>IF(Anlage_E!L306="","",Anlage_E!L306)</f>
        <v/>
      </c>
      <c r="L306" s="142" t="str">
        <f>IF(Anlage_E!M306="","",Anlage_E!M306)</f>
        <v/>
      </c>
      <c r="M306" s="142" t="str">
        <f>IF(Anlage_E!N306="","",Anlage_E!N306)</f>
        <v/>
      </c>
      <c r="N306" s="142" t="str">
        <f>IF(Anlage_E!O306="","",Anlage_E!O306)</f>
        <v/>
      </c>
      <c r="O306" s="142" t="str">
        <f>IF(Anlage_E!P306="","",Anlage_E!P306)</f>
        <v/>
      </c>
      <c r="P306" s="143" t="str">
        <f t="shared" si="12"/>
        <v/>
      </c>
      <c r="Q306" s="143" t="str">
        <f t="shared" si="13"/>
        <v/>
      </c>
      <c r="R306" s="339"/>
      <c r="S306" s="340"/>
      <c r="T306" s="340"/>
      <c r="U306" s="338"/>
      <c r="V306" s="341"/>
      <c r="W306" s="122"/>
      <c r="X306" s="337"/>
      <c r="Y306" s="343" t="str">
        <f t="shared" si="14"/>
        <v>0</v>
      </c>
      <c r="Z306" s="480"/>
      <c r="AK306" s="138"/>
      <c r="AL306" s="138"/>
      <c r="AM306" s="138"/>
      <c r="AN306" s="138"/>
      <c r="AO306" s="138"/>
      <c r="AP306" s="138"/>
      <c r="AQ306" s="138"/>
      <c r="AR306" s="138"/>
    </row>
    <row r="307" spans="1:44" x14ac:dyDescent="0.3">
      <c r="A307" s="147"/>
      <c r="B307" s="141">
        <v>298</v>
      </c>
      <c r="C307" s="142" t="str">
        <f>IF(Anlage_E!C307="","",Anlage_E!C307)</f>
        <v/>
      </c>
      <c r="D307" s="142" t="str">
        <f>IF(Anlage_E!F307="","",Anlage_E!F307)</f>
        <v/>
      </c>
      <c r="E307" s="142" t="str">
        <f>IF(Anlage_E!K307="","",Anlage_E!K307)</f>
        <v/>
      </c>
      <c r="F307" s="142" t="str">
        <f>IF(Anlage_E!D307="","",Anlage_E!D307)</f>
        <v/>
      </c>
      <c r="G307" s="142" t="str">
        <f>IF(Anlage_E!G307="","",Anlage_E!G307)</f>
        <v/>
      </c>
      <c r="H307" s="374" t="str">
        <f>IF(Anlage_E!H307="","",Anlage_E!H307)</f>
        <v/>
      </c>
      <c r="I307" s="142" t="str">
        <f>IF(Anlage_E!I307="","",Anlage_E!I307)</f>
        <v/>
      </c>
      <c r="J307" s="142" t="str">
        <f>IF(Anlage_E!J307="","",Anlage_E!J307)</f>
        <v/>
      </c>
      <c r="K307" s="142" t="str">
        <f>IF(Anlage_E!L307="","",Anlage_E!L307)</f>
        <v/>
      </c>
      <c r="L307" s="142" t="str">
        <f>IF(Anlage_E!M307="","",Anlage_E!M307)</f>
        <v/>
      </c>
      <c r="M307" s="142" t="str">
        <f>IF(Anlage_E!N307="","",Anlage_E!N307)</f>
        <v/>
      </c>
      <c r="N307" s="142" t="str">
        <f>IF(Anlage_E!O307="","",Anlage_E!O307)</f>
        <v/>
      </c>
      <c r="O307" s="142" t="str">
        <f>IF(Anlage_E!P307="","",Anlage_E!P307)</f>
        <v/>
      </c>
      <c r="P307" s="143" t="str">
        <f t="shared" si="12"/>
        <v/>
      </c>
      <c r="Q307" s="143" t="str">
        <f t="shared" si="13"/>
        <v/>
      </c>
      <c r="R307" s="339"/>
      <c r="S307" s="340"/>
      <c r="T307" s="340"/>
      <c r="U307" s="338"/>
      <c r="V307" s="341"/>
      <c r="W307" s="122"/>
      <c r="X307" s="337"/>
      <c r="Y307" s="343" t="str">
        <f t="shared" si="14"/>
        <v>0</v>
      </c>
      <c r="Z307" s="480"/>
      <c r="AK307" s="138"/>
      <c r="AL307" s="138"/>
      <c r="AM307" s="138"/>
      <c r="AN307" s="138"/>
      <c r="AO307" s="138"/>
      <c r="AP307" s="138"/>
      <c r="AQ307" s="138"/>
      <c r="AR307" s="138"/>
    </row>
    <row r="308" spans="1:44" x14ac:dyDescent="0.3">
      <c r="A308" s="147"/>
      <c r="B308" s="146">
        <v>299</v>
      </c>
      <c r="C308" s="142" t="str">
        <f>IF(Anlage_E!C308="","",Anlage_E!C308)</f>
        <v/>
      </c>
      <c r="D308" s="142" t="str">
        <f>IF(Anlage_E!F308="","",Anlage_E!F308)</f>
        <v/>
      </c>
      <c r="E308" s="142" t="str">
        <f>IF(Anlage_E!K308="","",Anlage_E!K308)</f>
        <v/>
      </c>
      <c r="F308" s="142" t="str">
        <f>IF(Anlage_E!D308="","",Anlage_E!D308)</f>
        <v/>
      </c>
      <c r="G308" s="142" t="str">
        <f>IF(Anlage_E!G308="","",Anlage_E!G308)</f>
        <v/>
      </c>
      <c r="H308" s="374" t="str">
        <f>IF(Anlage_E!H308="","",Anlage_E!H308)</f>
        <v/>
      </c>
      <c r="I308" s="142" t="str">
        <f>IF(Anlage_E!I308="","",Anlage_E!I308)</f>
        <v/>
      </c>
      <c r="J308" s="142" t="str">
        <f>IF(Anlage_E!J308="","",Anlage_E!J308)</f>
        <v/>
      </c>
      <c r="K308" s="142" t="str">
        <f>IF(Anlage_E!L308="","",Anlage_E!L308)</f>
        <v/>
      </c>
      <c r="L308" s="142" t="str">
        <f>IF(Anlage_E!M308="","",Anlage_E!M308)</f>
        <v/>
      </c>
      <c r="M308" s="142" t="str">
        <f>IF(Anlage_E!N308="","",Anlage_E!N308)</f>
        <v/>
      </c>
      <c r="N308" s="142" t="str">
        <f>IF(Anlage_E!O308="","",Anlage_E!O308)</f>
        <v/>
      </c>
      <c r="O308" s="142" t="str">
        <f>IF(Anlage_E!P308="","",Anlage_E!P308)</f>
        <v/>
      </c>
      <c r="P308" s="143" t="str">
        <f t="shared" si="12"/>
        <v/>
      </c>
      <c r="Q308" s="143" t="str">
        <f t="shared" si="13"/>
        <v/>
      </c>
      <c r="R308" s="339"/>
      <c r="S308" s="340"/>
      <c r="T308" s="340"/>
      <c r="U308" s="338"/>
      <c r="V308" s="341"/>
      <c r="W308" s="122"/>
      <c r="X308" s="337"/>
      <c r="Y308" s="343" t="str">
        <f t="shared" si="14"/>
        <v>0</v>
      </c>
      <c r="Z308" s="480"/>
      <c r="AK308" s="138"/>
      <c r="AL308" s="138"/>
      <c r="AM308" s="138"/>
      <c r="AN308" s="138"/>
      <c r="AO308" s="138"/>
      <c r="AP308" s="138"/>
      <c r="AQ308" s="138"/>
      <c r="AR308" s="138"/>
    </row>
    <row r="309" spans="1:44" x14ac:dyDescent="0.3">
      <c r="A309" s="147"/>
      <c r="B309" s="146">
        <v>300</v>
      </c>
      <c r="C309" s="142" t="str">
        <f>IF(Anlage_E!C309="","",Anlage_E!C309)</f>
        <v/>
      </c>
      <c r="D309" s="142" t="str">
        <f>IF(Anlage_E!F309="","",Anlage_E!F309)</f>
        <v/>
      </c>
      <c r="E309" s="142" t="str">
        <f>IF(Anlage_E!K309="","",Anlage_E!K309)</f>
        <v/>
      </c>
      <c r="F309" s="142" t="str">
        <f>IF(Anlage_E!D309="","",Anlage_E!D309)</f>
        <v/>
      </c>
      <c r="G309" s="142" t="str">
        <f>IF(Anlage_E!G309="","",Anlage_E!G309)</f>
        <v/>
      </c>
      <c r="H309" s="374" t="str">
        <f>IF(Anlage_E!H309="","",Anlage_E!H309)</f>
        <v/>
      </c>
      <c r="I309" s="142" t="str">
        <f>IF(Anlage_E!I309="","",Anlage_E!I309)</f>
        <v/>
      </c>
      <c r="J309" s="142" t="str">
        <f>IF(Anlage_E!J309="","",Anlage_E!J309)</f>
        <v/>
      </c>
      <c r="K309" s="142" t="str">
        <f>IF(Anlage_E!L309="","",Anlage_E!L309)</f>
        <v/>
      </c>
      <c r="L309" s="142" t="str">
        <f>IF(Anlage_E!M309="","",Anlage_E!M309)</f>
        <v/>
      </c>
      <c r="M309" s="142" t="str">
        <f>IF(Anlage_E!N309="","",Anlage_E!N309)</f>
        <v/>
      </c>
      <c r="N309" s="142" t="str">
        <f>IF(Anlage_E!O309="","",Anlage_E!O309)</f>
        <v/>
      </c>
      <c r="O309" s="142" t="str">
        <f>IF(Anlage_E!P309="","",Anlage_E!P309)</f>
        <v/>
      </c>
      <c r="P309" s="143" t="str">
        <f t="shared" si="12"/>
        <v/>
      </c>
      <c r="Q309" s="143" t="str">
        <f t="shared" si="13"/>
        <v/>
      </c>
      <c r="R309" s="339"/>
      <c r="S309" s="340"/>
      <c r="T309" s="340"/>
      <c r="U309" s="338"/>
      <c r="V309" s="341"/>
      <c r="W309" s="122"/>
      <c r="X309" s="337"/>
      <c r="Y309" s="343" t="str">
        <f t="shared" si="14"/>
        <v>0</v>
      </c>
      <c r="Z309" s="480"/>
      <c r="AK309" s="138"/>
      <c r="AL309" s="138"/>
      <c r="AM309" s="138"/>
      <c r="AN309" s="138"/>
      <c r="AO309" s="138"/>
      <c r="AP309" s="138"/>
      <c r="AQ309" s="138"/>
      <c r="AR309" s="138"/>
    </row>
    <row r="310" spans="1:44" x14ac:dyDescent="0.3">
      <c r="A310" s="147"/>
      <c r="B310" s="141">
        <v>301</v>
      </c>
      <c r="C310" s="142" t="str">
        <f>IF(Anlage_E!C310="","",Anlage_E!C310)</f>
        <v/>
      </c>
      <c r="D310" s="142" t="str">
        <f>IF(Anlage_E!F310="","",Anlage_E!F310)</f>
        <v/>
      </c>
      <c r="E310" s="142" t="str">
        <f>IF(Anlage_E!K310="","",Anlage_E!K310)</f>
        <v/>
      </c>
      <c r="F310" s="142" t="str">
        <f>IF(Anlage_E!D310="","",Anlage_E!D310)</f>
        <v/>
      </c>
      <c r="G310" s="142" t="str">
        <f>IF(Anlage_E!G310="","",Anlage_E!G310)</f>
        <v/>
      </c>
      <c r="H310" s="374" t="str">
        <f>IF(Anlage_E!H310="","",Anlage_E!H310)</f>
        <v/>
      </c>
      <c r="I310" s="142" t="str">
        <f>IF(Anlage_E!I310="","",Anlage_E!I310)</f>
        <v/>
      </c>
      <c r="J310" s="142" t="str">
        <f>IF(Anlage_E!J310="","",Anlage_E!J310)</f>
        <v/>
      </c>
      <c r="K310" s="142" t="str">
        <f>IF(Anlage_E!L310="","",Anlage_E!L310)</f>
        <v/>
      </c>
      <c r="L310" s="142" t="str">
        <f>IF(Anlage_E!M310="","",Anlage_E!M310)</f>
        <v/>
      </c>
      <c r="M310" s="142" t="str">
        <f>IF(Anlage_E!N310="","",Anlage_E!N310)</f>
        <v/>
      </c>
      <c r="N310" s="142" t="str">
        <f>IF(Anlage_E!O310="","",Anlage_E!O310)</f>
        <v/>
      </c>
      <c r="O310" s="142" t="str">
        <f>IF(Anlage_E!P310="","",Anlage_E!P310)</f>
        <v/>
      </c>
      <c r="P310" s="143" t="str">
        <f t="shared" si="12"/>
        <v/>
      </c>
      <c r="Q310" s="143" t="str">
        <f t="shared" si="13"/>
        <v/>
      </c>
      <c r="R310" s="339"/>
      <c r="S310" s="340"/>
      <c r="T310" s="340"/>
      <c r="U310" s="338"/>
      <c r="V310" s="341"/>
      <c r="W310" s="122"/>
      <c r="X310" s="337"/>
      <c r="Y310" s="343" t="str">
        <f t="shared" si="14"/>
        <v>0</v>
      </c>
      <c r="Z310" s="480"/>
      <c r="AK310" s="138"/>
      <c r="AL310" s="138"/>
      <c r="AM310" s="138"/>
      <c r="AN310" s="138"/>
      <c r="AO310" s="138"/>
      <c r="AP310" s="138"/>
      <c r="AQ310" s="138"/>
      <c r="AR310" s="138"/>
    </row>
    <row r="311" spans="1:44" x14ac:dyDescent="0.3">
      <c r="A311" s="147"/>
      <c r="B311" s="146">
        <v>302</v>
      </c>
      <c r="C311" s="142" t="str">
        <f>IF(Anlage_E!C311="","",Anlage_E!C311)</f>
        <v/>
      </c>
      <c r="D311" s="142" t="str">
        <f>IF(Anlage_E!F311="","",Anlage_E!F311)</f>
        <v/>
      </c>
      <c r="E311" s="142" t="str">
        <f>IF(Anlage_E!K311="","",Anlage_E!K311)</f>
        <v/>
      </c>
      <c r="F311" s="142" t="str">
        <f>IF(Anlage_E!D311="","",Anlage_E!D311)</f>
        <v/>
      </c>
      <c r="G311" s="142" t="str">
        <f>IF(Anlage_E!G311="","",Anlage_E!G311)</f>
        <v/>
      </c>
      <c r="H311" s="374" t="str">
        <f>IF(Anlage_E!H311="","",Anlage_E!H311)</f>
        <v/>
      </c>
      <c r="I311" s="142" t="str">
        <f>IF(Anlage_E!I311="","",Anlage_E!I311)</f>
        <v/>
      </c>
      <c r="J311" s="142" t="str">
        <f>IF(Anlage_E!J311="","",Anlage_E!J311)</f>
        <v/>
      </c>
      <c r="K311" s="142" t="str">
        <f>IF(Anlage_E!L311="","",Anlage_E!L311)</f>
        <v/>
      </c>
      <c r="L311" s="142" t="str">
        <f>IF(Anlage_E!M311="","",Anlage_E!M311)</f>
        <v/>
      </c>
      <c r="M311" s="142" t="str">
        <f>IF(Anlage_E!N311="","",Anlage_E!N311)</f>
        <v/>
      </c>
      <c r="N311" s="142" t="str">
        <f>IF(Anlage_E!O311="","",Anlage_E!O311)</f>
        <v/>
      </c>
      <c r="O311" s="142" t="str">
        <f>IF(Anlage_E!P311="","",Anlage_E!P311)</f>
        <v/>
      </c>
      <c r="P311" s="143" t="str">
        <f t="shared" si="12"/>
        <v/>
      </c>
      <c r="Q311" s="143" t="str">
        <f t="shared" si="13"/>
        <v/>
      </c>
      <c r="R311" s="339"/>
      <c r="S311" s="340"/>
      <c r="T311" s="340"/>
      <c r="U311" s="338"/>
      <c r="V311" s="341"/>
      <c r="W311" s="122"/>
      <c r="X311" s="337"/>
      <c r="Y311" s="343" t="str">
        <f t="shared" si="14"/>
        <v>0</v>
      </c>
      <c r="Z311" s="480"/>
      <c r="AK311" s="138"/>
      <c r="AL311" s="138"/>
      <c r="AM311" s="138"/>
      <c r="AN311" s="138"/>
      <c r="AO311" s="138"/>
      <c r="AP311" s="138"/>
      <c r="AQ311" s="138"/>
      <c r="AR311" s="138"/>
    </row>
    <row r="312" spans="1:44" x14ac:dyDescent="0.3">
      <c r="A312" s="147"/>
      <c r="B312" s="146">
        <v>303</v>
      </c>
      <c r="C312" s="142" t="str">
        <f>IF(Anlage_E!C312="","",Anlage_E!C312)</f>
        <v/>
      </c>
      <c r="D312" s="142" t="str">
        <f>IF(Anlage_E!F312="","",Anlage_E!F312)</f>
        <v/>
      </c>
      <c r="E312" s="142" t="str">
        <f>IF(Anlage_E!K312="","",Anlage_E!K312)</f>
        <v/>
      </c>
      <c r="F312" s="142" t="str">
        <f>IF(Anlage_E!D312="","",Anlage_E!D312)</f>
        <v/>
      </c>
      <c r="G312" s="142" t="str">
        <f>IF(Anlage_E!G312="","",Anlage_E!G312)</f>
        <v/>
      </c>
      <c r="H312" s="374" t="str">
        <f>IF(Anlage_E!H312="","",Anlage_E!H312)</f>
        <v/>
      </c>
      <c r="I312" s="142" t="str">
        <f>IF(Anlage_E!I312="","",Anlage_E!I312)</f>
        <v/>
      </c>
      <c r="J312" s="142" t="str">
        <f>IF(Anlage_E!J312="","",Anlage_E!J312)</f>
        <v/>
      </c>
      <c r="K312" s="142" t="str">
        <f>IF(Anlage_E!L312="","",Anlage_E!L312)</f>
        <v/>
      </c>
      <c r="L312" s="142" t="str">
        <f>IF(Anlage_E!M312="","",Anlage_E!M312)</f>
        <v/>
      </c>
      <c r="M312" s="142" t="str">
        <f>IF(Anlage_E!N312="","",Anlage_E!N312)</f>
        <v/>
      </c>
      <c r="N312" s="142" t="str">
        <f>IF(Anlage_E!O312="","",Anlage_E!O312)</f>
        <v/>
      </c>
      <c r="O312" s="142" t="str">
        <f>IF(Anlage_E!P312="","",Anlage_E!P312)</f>
        <v/>
      </c>
      <c r="P312" s="143" t="str">
        <f t="shared" si="12"/>
        <v/>
      </c>
      <c r="Q312" s="143" t="str">
        <f t="shared" si="13"/>
        <v/>
      </c>
      <c r="R312" s="339"/>
      <c r="S312" s="340"/>
      <c r="T312" s="340"/>
      <c r="U312" s="338"/>
      <c r="V312" s="341"/>
      <c r="W312" s="122"/>
      <c r="X312" s="337"/>
      <c r="Y312" s="343" t="str">
        <f t="shared" si="14"/>
        <v>0</v>
      </c>
      <c r="Z312" s="480"/>
      <c r="AK312" s="138"/>
      <c r="AL312" s="138"/>
      <c r="AM312" s="138"/>
      <c r="AN312" s="138"/>
      <c r="AO312" s="138"/>
      <c r="AP312" s="138"/>
      <c r="AQ312" s="138"/>
      <c r="AR312" s="138"/>
    </row>
    <row r="313" spans="1:44" x14ac:dyDescent="0.3">
      <c r="A313" s="147"/>
      <c r="B313" s="141">
        <v>304</v>
      </c>
      <c r="C313" s="142" t="str">
        <f>IF(Anlage_E!C313="","",Anlage_E!C313)</f>
        <v/>
      </c>
      <c r="D313" s="142" t="str">
        <f>IF(Anlage_E!F313="","",Anlage_E!F313)</f>
        <v/>
      </c>
      <c r="E313" s="142" t="str">
        <f>IF(Anlage_E!K313="","",Anlage_E!K313)</f>
        <v/>
      </c>
      <c r="F313" s="142" t="str">
        <f>IF(Anlage_E!D313="","",Anlage_E!D313)</f>
        <v/>
      </c>
      <c r="G313" s="142" t="str">
        <f>IF(Anlage_E!G313="","",Anlage_E!G313)</f>
        <v/>
      </c>
      <c r="H313" s="374" t="str">
        <f>IF(Anlage_E!H313="","",Anlage_E!H313)</f>
        <v/>
      </c>
      <c r="I313" s="142" t="str">
        <f>IF(Anlage_E!I313="","",Anlage_E!I313)</f>
        <v/>
      </c>
      <c r="J313" s="142" t="str">
        <f>IF(Anlage_E!J313="","",Anlage_E!J313)</f>
        <v/>
      </c>
      <c r="K313" s="142" t="str">
        <f>IF(Anlage_E!L313="","",Anlage_E!L313)</f>
        <v/>
      </c>
      <c r="L313" s="142" t="str">
        <f>IF(Anlage_E!M313="","",Anlage_E!M313)</f>
        <v/>
      </c>
      <c r="M313" s="142" t="str">
        <f>IF(Anlage_E!N313="","",Anlage_E!N313)</f>
        <v/>
      </c>
      <c r="N313" s="142" t="str">
        <f>IF(Anlage_E!O313="","",Anlage_E!O313)</f>
        <v/>
      </c>
      <c r="O313" s="142" t="str">
        <f>IF(Anlage_E!P313="","",Anlage_E!P313)</f>
        <v/>
      </c>
      <c r="P313" s="143" t="str">
        <f t="shared" si="12"/>
        <v/>
      </c>
      <c r="Q313" s="143" t="str">
        <f t="shared" si="13"/>
        <v/>
      </c>
      <c r="R313" s="339"/>
      <c r="S313" s="340"/>
      <c r="T313" s="340"/>
      <c r="U313" s="338"/>
      <c r="V313" s="341"/>
      <c r="W313" s="122"/>
      <c r="X313" s="337"/>
      <c r="Y313" s="343" t="str">
        <f t="shared" si="14"/>
        <v>0</v>
      </c>
      <c r="Z313" s="480"/>
      <c r="AK313" s="138"/>
      <c r="AL313" s="138"/>
      <c r="AM313" s="138"/>
      <c r="AN313" s="138"/>
      <c r="AO313" s="138"/>
      <c r="AP313" s="138"/>
      <c r="AQ313" s="138"/>
      <c r="AR313" s="138"/>
    </row>
    <row r="314" spans="1:44" x14ac:dyDescent="0.3">
      <c r="A314" s="147"/>
      <c r="B314" s="146">
        <v>305</v>
      </c>
      <c r="C314" s="142" t="str">
        <f>IF(Anlage_E!C314="","",Anlage_E!C314)</f>
        <v/>
      </c>
      <c r="D314" s="142" t="str">
        <f>IF(Anlage_E!F314="","",Anlage_E!F314)</f>
        <v/>
      </c>
      <c r="E314" s="142" t="str">
        <f>IF(Anlage_E!K314="","",Anlage_E!K314)</f>
        <v/>
      </c>
      <c r="F314" s="142" t="str">
        <f>IF(Anlage_E!D314="","",Anlage_E!D314)</f>
        <v/>
      </c>
      <c r="G314" s="142" t="str">
        <f>IF(Anlage_E!G314="","",Anlage_E!G314)</f>
        <v/>
      </c>
      <c r="H314" s="374" t="str">
        <f>IF(Anlage_E!H314="","",Anlage_E!H314)</f>
        <v/>
      </c>
      <c r="I314" s="142" t="str">
        <f>IF(Anlage_E!I314="","",Anlage_E!I314)</f>
        <v/>
      </c>
      <c r="J314" s="142" t="str">
        <f>IF(Anlage_E!J314="","",Anlage_E!J314)</f>
        <v/>
      </c>
      <c r="K314" s="142" t="str">
        <f>IF(Anlage_E!L314="","",Anlage_E!L314)</f>
        <v/>
      </c>
      <c r="L314" s="142" t="str">
        <f>IF(Anlage_E!M314="","",Anlage_E!M314)</f>
        <v/>
      </c>
      <c r="M314" s="142" t="str">
        <f>IF(Anlage_E!N314="","",Anlage_E!N314)</f>
        <v/>
      </c>
      <c r="N314" s="142" t="str">
        <f>IF(Anlage_E!O314="","",Anlage_E!O314)</f>
        <v/>
      </c>
      <c r="O314" s="142" t="str">
        <f>IF(Anlage_E!P314="","",Anlage_E!P314)</f>
        <v/>
      </c>
      <c r="P314" s="143" t="str">
        <f t="shared" si="12"/>
        <v/>
      </c>
      <c r="Q314" s="143" t="str">
        <f t="shared" si="13"/>
        <v/>
      </c>
      <c r="R314" s="339"/>
      <c r="S314" s="340"/>
      <c r="T314" s="340"/>
      <c r="U314" s="338"/>
      <c r="V314" s="341"/>
      <c r="W314" s="122"/>
      <c r="X314" s="337"/>
      <c r="Y314" s="343" t="str">
        <f t="shared" si="14"/>
        <v>0</v>
      </c>
      <c r="Z314" s="480"/>
      <c r="AK314" s="138"/>
      <c r="AL314" s="138"/>
      <c r="AM314" s="138"/>
      <c r="AN314" s="138"/>
      <c r="AO314" s="138"/>
      <c r="AP314" s="138"/>
      <c r="AQ314" s="138"/>
      <c r="AR314" s="138"/>
    </row>
    <row r="315" spans="1:44" x14ac:dyDescent="0.3">
      <c r="A315" s="147"/>
      <c r="B315" s="146">
        <v>306</v>
      </c>
      <c r="C315" s="142" t="str">
        <f>IF(Anlage_E!C315="","",Anlage_E!C315)</f>
        <v/>
      </c>
      <c r="D315" s="142" t="str">
        <f>IF(Anlage_E!F315="","",Anlage_E!F315)</f>
        <v/>
      </c>
      <c r="E315" s="142" t="str">
        <f>IF(Anlage_E!K315="","",Anlage_E!K315)</f>
        <v/>
      </c>
      <c r="F315" s="142" t="str">
        <f>IF(Anlage_E!D315="","",Anlage_E!D315)</f>
        <v/>
      </c>
      <c r="G315" s="142" t="str">
        <f>IF(Anlage_E!G315="","",Anlage_E!G315)</f>
        <v/>
      </c>
      <c r="H315" s="374" t="str">
        <f>IF(Anlage_E!H315="","",Anlage_E!H315)</f>
        <v/>
      </c>
      <c r="I315" s="142" t="str">
        <f>IF(Anlage_E!I315="","",Anlage_E!I315)</f>
        <v/>
      </c>
      <c r="J315" s="142" t="str">
        <f>IF(Anlage_E!J315="","",Anlage_E!J315)</f>
        <v/>
      </c>
      <c r="K315" s="142" t="str">
        <f>IF(Anlage_E!L315="","",Anlage_E!L315)</f>
        <v/>
      </c>
      <c r="L315" s="142" t="str">
        <f>IF(Anlage_E!M315="","",Anlage_E!M315)</f>
        <v/>
      </c>
      <c r="M315" s="142" t="str">
        <f>IF(Anlage_E!N315="","",Anlage_E!N315)</f>
        <v/>
      </c>
      <c r="N315" s="142" t="str">
        <f>IF(Anlage_E!O315="","",Anlage_E!O315)</f>
        <v/>
      </c>
      <c r="O315" s="142" t="str">
        <f>IF(Anlage_E!P315="","",Anlage_E!P315)</f>
        <v/>
      </c>
      <c r="P315" s="143" t="str">
        <f t="shared" si="12"/>
        <v/>
      </c>
      <c r="Q315" s="143" t="str">
        <f t="shared" si="13"/>
        <v/>
      </c>
      <c r="R315" s="339"/>
      <c r="S315" s="340"/>
      <c r="T315" s="340"/>
      <c r="U315" s="338"/>
      <c r="V315" s="341"/>
      <c r="W315" s="122"/>
      <c r="X315" s="337"/>
      <c r="Y315" s="343" t="str">
        <f t="shared" si="14"/>
        <v>0</v>
      </c>
      <c r="Z315" s="480"/>
      <c r="AK315" s="138"/>
      <c r="AL315" s="138"/>
      <c r="AM315" s="138"/>
      <c r="AN315" s="138"/>
      <c r="AO315" s="138"/>
      <c r="AP315" s="138"/>
      <c r="AQ315" s="138"/>
      <c r="AR315" s="138"/>
    </row>
    <row r="316" spans="1:44" x14ac:dyDescent="0.3">
      <c r="A316" s="147"/>
      <c r="B316" s="141">
        <v>307</v>
      </c>
      <c r="C316" s="142" t="str">
        <f>IF(Anlage_E!C316="","",Anlage_E!C316)</f>
        <v/>
      </c>
      <c r="D316" s="142" t="str">
        <f>IF(Anlage_E!F316="","",Anlage_E!F316)</f>
        <v/>
      </c>
      <c r="E316" s="142" t="str">
        <f>IF(Anlage_E!K316="","",Anlage_E!K316)</f>
        <v/>
      </c>
      <c r="F316" s="142" t="str">
        <f>IF(Anlage_E!D316="","",Anlage_E!D316)</f>
        <v/>
      </c>
      <c r="G316" s="142" t="str">
        <f>IF(Anlage_E!G316="","",Anlage_E!G316)</f>
        <v/>
      </c>
      <c r="H316" s="374" t="str">
        <f>IF(Anlage_E!H316="","",Anlage_E!H316)</f>
        <v/>
      </c>
      <c r="I316" s="142" t="str">
        <f>IF(Anlage_E!I316="","",Anlage_E!I316)</f>
        <v/>
      </c>
      <c r="J316" s="142" t="str">
        <f>IF(Anlage_E!J316="","",Anlage_E!J316)</f>
        <v/>
      </c>
      <c r="K316" s="142" t="str">
        <f>IF(Anlage_E!L316="","",Anlage_E!L316)</f>
        <v/>
      </c>
      <c r="L316" s="142" t="str">
        <f>IF(Anlage_E!M316="","",Anlage_E!M316)</f>
        <v/>
      </c>
      <c r="M316" s="142" t="str">
        <f>IF(Anlage_E!N316="","",Anlage_E!N316)</f>
        <v/>
      </c>
      <c r="N316" s="142" t="str">
        <f>IF(Anlage_E!O316="","",Anlage_E!O316)</f>
        <v/>
      </c>
      <c r="O316" s="142" t="str">
        <f>IF(Anlage_E!P316="","",Anlage_E!P316)</f>
        <v/>
      </c>
      <c r="P316" s="143" t="str">
        <f t="shared" si="12"/>
        <v/>
      </c>
      <c r="Q316" s="143" t="str">
        <f t="shared" si="13"/>
        <v/>
      </c>
      <c r="R316" s="339"/>
      <c r="S316" s="340"/>
      <c r="T316" s="340"/>
      <c r="U316" s="338"/>
      <c r="V316" s="341"/>
      <c r="W316" s="122"/>
      <c r="X316" s="337"/>
      <c r="Y316" s="343" t="str">
        <f t="shared" si="14"/>
        <v>0</v>
      </c>
      <c r="Z316" s="480"/>
      <c r="AK316" s="138"/>
      <c r="AL316" s="138"/>
      <c r="AM316" s="138"/>
      <c r="AN316" s="138"/>
      <c r="AO316" s="138"/>
      <c r="AP316" s="138"/>
      <c r="AQ316" s="138"/>
      <c r="AR316" s="138"/>
    </row>
    <row r="317" spans="1:44" x14ac:dyDescent="0.3">
      <c r="A317" s="147"/>
      <c r="B317" s="146">
        <v>308</v>
      </c>
      <c r="C317" s="142" t="str">
        <f>IF(Anlage_E!C317="","",Anlage_E!C317)</f>
        <v/>
      </c>
      <c r="D317" s="142" t="str">
        <f>IF(Anlage_E!F317="","",Anlage_E!F317)</f>
        <v/>
      </c>
      <c r="E317" s="142" t="str">
        <f>IF(Anlage_E!K317="","",Anlage_E!K317)</f>
        <v/>
      </c>
      <c r="F317" s="142" t="str">
        <f>IF(Anlage_E!D317="","",Anlage_E!D317)</f>
        <v/>
      </c>
      <c r="G317" s="142" t="str">
        <f>IF(Anlage_E!G317="","",Anlage_E!G317)</f>
        <v/>
      </c>
      <c r="H317" s="374" t="str">
        <f>IF(Anlage_E!H317="","",Anlage_E!H317)</f>
        <v/>
      </c>
      <c r="I317" s="142" t="str">
        <f>IF(Anlage_E!I317="","",Anlage_E!I317)</f>
        <v/>
      </c>
      <c r="J317" s="142" t="str">
        <f>IF(Anlage_E!J317="","",Anlage_E!J317)</f>
        <v/>
      </c>
      <c r="K317" s="142" t="str">
        <f>IF(Anlage_E!L317="","",Anlage_E!L317)</f>
        <v/>
      </c>
      <c r="L317" s="142" t="str">
        <f>IF(Anlage_E!M317="","",Anlage_E!M317)</f>
        <v/>
      </c>
      <c r="M317" s="142" t="str">
        <f>IF(Anlage_E!N317="","",Anlage_E!N317)</f>
        <v/>
      </c>
      <c r="N317" s="142" t="str">
        <f>IF(Anlage_E!O317="","",Anlage_E!O317)</f>
        <v/>
      </c>
      <c r="O317" s="142" t="str">
        <f>IF(Anlage_E!P317="","",Anlage_E!P317)</f>
        <v/>
      </c>
      <c r="P317" s="143" t="str">
        <f t="shared" si="12"/>
        <v/>
      </c>
      <c r="Q317" s="143" t="str">
        <f t="shared" si="13"/>
        <v/>
      </c>
      <c r="R317" s="339"/>
      <c r="S317" s="340"/>
      <c r="T317" s="340"/>
      <c r="U317" s="338"/>
      <c r="V317" s="341"/>
      <c r="W317" s="122"/>
      <c r="X317" s="337"/>
      <c r="Y317" s="343" t="str">
        <f t="shared" si="14"/>
        <v>0</v>
      </c>
      <c r="Z317" s="480"/>
      <c r="AK317" s="138"/>
      <c r="AL317" s="138"/>
      <c r="AM317" s="138"/>
      <c r="AN317" s="138"/>
      <c r="AO317" s="138"/>
      <c r="AP317" s="138"/>
      <c r="AQ317" s="138"/>
      <c r="AR317" s="138"/>
    </row>
    <row r="318" spans="1:44" x14ac:dyDescent="0.3">
      <c r="A318" s="147"/>
      <c r="B318" s="146">
        <v>309</v>
      </c>
      <c r="C318" s="142" t="str">
        <f>IF(Anlage_E!C318="","",Anlage_E!C318)</f>
        <v/>
      </c>
      <c r="D318" s="142" t="str">
        <f>IF(Anlage_E!F318="","",Anlage_E!F318)</f>
        <v/>
      </c>
      <c r="E318" s="142" t="str">
        <f>IF(Anlage_E!K318="","",Anlage_E!K318)</f>
        <v/>
      </c>
      <c r="F318" s="142" t="str">
        <f>IF(Anlage_E!D318="","",Anlage_E!D318)</f>
        <v/>
      </c>
      <c r="G318" s="142" t="str">
        <f>IF(Anlage_E!G318="","",Anlage_E!G318)</f>
        <v/>
      </c>
      <c r="H318" s="374" t="str">
        <f>IF(Anlage_E!H318="","",Anlage_E!H318)</f>
        <v/>
      </c>
      <c r="I318" s="142" t="str">
        <f>IF(Anlage_E!I318="","",Anlage_E!I318)</f>
        <v/>
      </c>
      <c r="J318" s="142" t="str">
        <f>IF(Anlage_E!J318="","",Anlage_E!J318)</f>
        <v/>
      </c>
      <c r="K318" s="142" t="str">
        <f>IF(Anlage_E!L318="","",Anlage_E!L318)</f>
        <v/>
      </c>
      <c r="L318" s="142" t="str">
        <f>IF(Anlage_E!M318="","",Anlage_E!M318)</f>
        <v/>
      </c>
      <c r="M318" s="142" t="str">
        <f>IF(Anlage_E!N318="","",Anlage_E!N318)</f>
        <v/>
      </c>
      <c r="N318" s="142" t="str">
        <f>IF(Anlage_E!O318="","",Anlage_E!O318)</f>
        <v/>
      </c>
      <c r="O318" s="142" t="str">
        <f>IF(Anlage_E!P318="","",Anlage_E!P318)</f>
        <v/>
      </c>
      <c r="P318" s="143" t="str">
        <f t="shared" si="12"/>
        <v/>
      </c>
      <c r="Q318" s="143" t="str">
        <f t="shared" si="13"/>
        <v/>
      </c>
      <c r="R318" s="339"/>
      <c r="S318" s="340"/>
      <c r="T318" s="340"/>
      <c r="U318" s="338"/>
      <c r="V318" s="341"/>
      <c r="W318" s="122"/>
      <c r="X318" s="337"/>
      <c r="Y318" s="343" t="str">
        <f t="shared" si="14"/>
        <v>0</v>
      </c>
      <c r="Z318" s="480"/>
      <c r="AK318" s="138"/>
      <c r="AL318" s="138"/>
      <c r="AM318" s="138"/>
      <c r="AN318" s="138"/>
      <c r="AO318" s="138"/>
      <c r="AP318" s="138"/>
      <c r="AQ318" s="138"/>
      <c r="AR318" s="138"/>
    </row>
    <row r="319" spans="1:44" x14ac:dyDescent="0.3">
      <c r="A319" s="148"/>
      <c r="B319" s="141">
        <v>310</v>
      </c>
      <c r="C319" s="142" t="str">
        <f>IF(Anlage_E!C319="","",Anlage_E!C319)</f>
        <v/>
      </c>
      <c r="D319" s="142" t="str">
        <f>IF(Anlage_E!F319="","",Anlage_E!F319)</f>
        <v/>
      </c>
      <c r="E319" s="142" t="str">
        <f>IF(Anlage_E!K319="","",Anlage_E!K319)</f>
        <v/>
      </c>
      <c r="F319" s="142" t="str">
        <f>IF(Anlage_E!D319="","",Anlage_E!D319)</f>
        <v/>
      </c>
      <c r="G319" s="142" t="str">
        <f>IF(Anlage_E!G319="","",Anlage_E!G319)</f>
        <v/>
      </c>
      <c r="H319" s="374" t="str">
        <f>IF(Anlage_E!H319="","",Anlage_E!H319)</f>
        <v/>
      </c>
      <c r="I319" s="142" t="str">
        <f>IF(Anlage_E!I319="","",Anlage_E!I319)</f>
        <v/>
      </c>
      <c r="J319" s="142" t="str">
        <f>IF(Anlage_E!J319="","",Anlage_E!J319)</f>
        <v/>
      </c>
      <c r="K319" s="142" t="str">
        <f>IF(Anlage_E!L319="","",Anlage_E!L319)</f>
        <v/>
      </c>
      <c r="L319" s="142" t="str">
        <f>IF(Anlage_E!M319="","",Anlage_E!M319)</f>
        <v/>
      </c>
      <c r="M319" s="142" t="str">
        <f>IF(Anlage_E!N319="","",Anlage_E!N319)</f>
        <v/>
      </c>
      <c r="N319" s="142" t="str">
        <f>IF(Anlage_E!O319="","",Anlage_E!O319)</f>
        <v/>
      </c>
      <c r="O319" s="142" t="str">
        <f>IF(Anlage_E!P319="","",Anlage_E!P319)</f>
        <v/>
      </c>
      <c r="P319" s="143" t="str">
        <f t="shared" si="12"/>
        <v/>
      </c>
      <c r="Q319" s="143" t="str">
        <f t="shared" si="13"/>
        <v/>
      </c>
      <c r="R319" s="339"/>
      <c r="S319" s="340"/>
      <c r="T319" s="340"/>
      <c r="U319" s="338"/>
      <c r="V319" s="341"/>
      <c r="W319" s="122"/>
      <c r="X319" s="337"/>
      <c r="Y319" s="343" t="str">
        <f t="shared" si="14"/>
        <v>0</v>
      </c>
      <c r="Z319" s="480"/>
      <c r="AK319" s="138"/>
      <c r="AL319" s="138"/>
      <c r="AM319" s="138"/>
      <c r="AN319" s="138"/>
      <c r="AO319" s="138"/>
      <c r="AP319" s="138"/>
      <c r="AQ319" s="138"/>
      <c r="AR319" s="138"/>
    </row>
    <row r="320" spans="1:44" ht="13.95" hidden="1" customHeight="1" x14ac:dyDescent="0.3">
      <c r="A320" s="148"/>
      <c r="B320" s="146">
        <v>310</v>
      </c>
      <c r="C320" s="132"/>
      <c r="D320" s="132"/>
      <c r="E320" s="132"/>
      <c r="F320" s="135"/>
      <c r="G320" s="136"/>
      <c r="H320" s="132"/>
      <c r="I320" s="132"/>
      <c r="J320" s="132"/>
      <c r="K320" s="149"/>
      <c r="L320" s="132"/>
      <c r="M320" s="132"/>
      <c r="N320" s="150"/>
      <c r="O320" s="143" t="str">
        <f>IF(OR(G320="",N320=""),"",N320/G320*1000)</f>
        <v/>
      </c>
      <c r="P320" s="143" t="str">
        <f t="shared" ref="P320" si="15">IF(OR(M320="",N320=""),"",N320/M320*1000)</f>
        <v/>
      </c>
      <c r="Q320" s="151"/>
      <c r="R320" s="332"/>
      <c r="S320" s="331"/>
      <c r="T320" s="333"/>
      <c r="U320" s="331"/>
      <c r="V320" s="330"/>
      <c r="AK320" s="138"/>
      <c r="AL320" s="138"/>
      <c r="AM320" s="138"/>
      <c r="AN320" s="138"/>
      <c r="AO320" s="138"/>
      <c r="AP320" s="138"/>
      <c r="AQ320" s="138"/>
      <c r="AR320" s="138"/>
    </row>
    <row r="321" spans="1:28" s="152" customFormat="1" ht="18" customHeight="1" x14ac:dyDescent="0.3">
      <c r="A321" s="367"/>
      <c r="B321" s="379"/>
      <c r="C321" s="380" t="s">
        <v>111</v>
      </c>
      <c r="D321" s="380"/>
      <c r="E321" s="380"/>
      <c r="F321" s="380"/>
      <c r="G321" s="381"/>
      <c r="H321" s="136"/>
      <c r="I321" s="380"/>
      <c r="J321" s="380"/>
      <c r="K321" s="380"/>
      <c r="L321" s="382"/>
      <c r="M321" s="380"/>
      <c r="N321" s="383">
        <f>IF(ISBLANK(C10),"kW",SUM(N10:N319))</f>
        <v>0</v>
      </c>
      <c r="O321" s="384">
        <f>IF(ISBLANK(C10),"MWh",ROUND(SUM(O10:O319),0))</f>
        <v>0</v>
      </c>
      <c r="P321" s="384"/>
      <c r="Q321" s="393"/>
      <c r="U321" s="394" t="s">
        <v>130</v>
      </c>
      <c r="V321" s="395">
        <f>IF(ISBLANK(C10),"kW",SUM(V10:V319))</f>
        <v>0</v>
      </c>
      <c r="W321" s="396">
        <f>IF(ISBLANK(C10),"MWh",ROUND(SUM(W10:W319),0))</f>
        <v>0</v>
      </c>
      <c r="X321" s="384"/>
      <c r="Y321" s="396" t="str">
        <f>IF(ISBLANK(X10),"MWh",ROUND(SUM(Y10:Y319),0))</f>
        <v>MWh</v>
      </c>
      <c r="Z321" s="152">
        <f>COUNTIF(Z10:Z319,"ja")</f>
        <v>0</v>
      </c>
      <c r="AA321" s="152" t="s">
        <v>281</v>
      </c>
    </row>
    <row r="322" spans="1:28" s="152" customFormat="1" ht="11.1" customHeight="1" x14ac:dyDescent="0.3">
      <c r="A322" s="367"/>
      <c r="B322" s="379"/>
      <c r="C322" s="380"/>
      <c r="D322" s="380"/>
      <c r="E322" s="380"/>
      <c r="F322" s="381"/>
      <c r="G322" s="136"/>
      <c r="H322" s="380"/>
      <c r="I322" s="380"/>
      <c r="J322" s="380"/>
      <c r="K322" s="382"/>
      <c r="L322" s="380"/>
      <c r="M322" s="383"/>
      <c r="N322" s="384"/>
      <c r="O322" s="384"/>
      <c r="P322" s="370"/>
      <c r="Q322" s="371"/>
      <c r="R322" s="371"/>
      <c r="S322" s="371"/>
      <c r="T322" s="371"/>
      <c r="U322" s="368"/>
      <c r="V322" s="369"/>
      <c r="W322" s="371"/>
      <c r="X322" s="371"/>
      <c r="Y322" s="371"/>
    </row>
    <row r="323" spans="1:28" s="152" customFormat="1" ht="35.1" customHeight="1" x14ac:dyDescent="0.3">
      <c r="A323" s="372"/>
      <c r="B323" s="385" t="s">
        <v>112</v>
      </c>
      <c r="C323" s="386"/>
      <c r="D323" s="386"/>
      <c r="E323" s="386"/>
      <c r="F323" s="386"/>
      <c r="G323" s="386"/>
      <c r="H323" s="386"/>
      <c r="I323" s="386"/>
      <c r="J323" s="386"/>
      <c r="K323" s="386"/>
      <c r="L323" s="386"/>
      <c r="M323" s="386"/>
      <c r="N323" s="387"/>
      <c r="O323" s="388"/>
      <c r="P323" s="373"/>
      <c r="Q323" s="373"/>
      <c r="R323" s="547" t="s">
        <v>97</v>
      </c>
      <c r="S323" s="548"/>
      <c r="T323" s="521" t="s">
        <v>113</v>
      </c>
      <c r="U323" s="521"/>
      <c r="V323" s="521"/>
      <c r="W323" s="521"/>
      <c r="X323" s="521"/>
      <c r="Y323" s="371"/>
    </row>
    <row r="324" spans="1:28" s="152" customFormat="1" ht="24.9" customHeight="1" x14ac:dyDescent="0.3">
      <c r="A324" s="173"/>
      <c r="B324" s="526" t="s">
        <v>114</v>
      </c>
      <c r="C324" s="527"/>
      <c r="D324" s="527"/>
      <c r="E324" s="527"/>
      <c r="F324" s="527"/>
      <c r="G324" s="527"/>
      <c r="H324" s="527"/>
      <c r="I324" s="527"/>
      <c r="J324" s="527"/>
      <c r="K324" s="527"/>
      <c r="L324" s="527"/>
      <c r="M324" s="527"/>
      <c r="N324" s="528"/>
      <c r="O324" s="389" t="str">
        <f>IF(Anlage_E!O324="","",Anlage_E!O324)</f>
        <v/>
      </c>
      <c r="P324" s="174"/>
      <c r="Q324" s="174"/>
      <c r="R324" s="544"/>
      <c r="S324" s="544"/>
      <c r="T324" s="511"/>
      <c r="U324" s="511"/>
      <c r="V324" s="511"/>
      <c r="W324" s="511"/>
      <c r="X324" s="511"/>
    </row>
    <row r="325" spans="1:28" s="152" customFormat="1" ht="24.9" customHeight="1" x14ac:dyDescent="0.3">
      <c r="A325" s="173"/>
      <c r="B325" s="526" t="s">
        <v>115</v>
      </c>
      <c r="C325" s="527"/>
      <c r="D325" s="527"/>
      <c r="E325" s="527"/>
      <c r="F325" s="527"/>
      <c r="G325" s="527"/>
      <c r="H325" s="527"/>
      <c r="I325" s="527"/>
      <c r="J325" s="527"/>
      <c r="K325" s="527"/>
      <c r="L325" s="527"/>
      <c r="M325" s="527"/>
      <c r="N325" s="528"/>
      <c r="O325" s="390" t="str">
        <f>IF(Anlage_E!P327="","",Anlage_E!P327)</f>
        <v/>
      </c>
      <c r="P325" s="174"/>
      <c r="Q325" s="174"/>
      <c r="R325" s="545"/>
      <c r="S325" s="546"/>
      <c r="T325" s="511"/>
      <c r="U325" s="511"/>
      <c r="V325" s="511"/>
      <c r="W325" s="511"/>
      <c r="X325" s="511"/>
      <c r="Z325" s="464" t="s">
        <v>273</v>
      </c>
      <c r="AA325" s="465"/>
    </row>
    <row r="326" spans="1:28" s="152" customFormat="1" ht="24.9" customHeight="1" x14ac:dyDescent="0.3">
      <c r="A326" s="173"/>
      <c r="B326" s="526" t="s">
        <v>88</v>
      </c>
      <c r="C326" s="527"/>
      <c r="D326" s="527"/>
      <c r="E326" s="527"/>
      <c r="F326" s="527"/>
      <c r="G326" s="527"/>
      <c r="H326" s="527"/>
      <c r="I326" s="527"/>
      <c r="J326" s="527"/>
      <c r="K326" s="527"/>
      <c r="L326" s="527"/>
      <c r="M326" s="527"/>
      <c r="N326" s="528"/>
      <c r="O326" s="390">
        <f>IF(Anlage_E!P328="","",Anlage_E!P328)</f>
        <v>0</v>
      </c>
      <c r="P326" s="174"/>
      <c r="Q326" s="174"/>
      <c r="R326" s="540">
        <f>IF(W321="","",(W321+R325))</f>
        <v>0</v>
      </c>
      <c r="S326" s="541"/>
      <c r="T326" s="511"/>
      <c r="U326" s="511"/>
      <c r="V326" s="511"/>
      <c r="W326" s="511"/>
      <c r="X326" s="511"/>
      <c r="Z326" s="464" t="s">
        <v>272</v>
      </c>
      <c r="AA326" s="464" t="s">
        <v>274</v>
      </c>
    </row>
    <row r="327" spans="1:28" s="152" customFormat="1" ht="24.9" customHeight="1" x14ac:dyDescent="0.3">
      <c r="A327" s="173"/>
      <c r="B327" s="537" t="s">
        <v>234</v>
      </c>
      <c r="C327" s="538"/>
      <c r="D327" s="538"/>
      <c r="E327" s="538"/>
      <c r="F327" s="538"/>
      <c r="G327" s="538"/>
      <c r="H327" s="538"/>
      <c r="I327" s="538"/>
      <c r="J327" s="538"/>
      <c r="K327" s="538"/>
      <c r="L327" s="538"/>
      <c r="M327" s="538"/>
      <c r="N327" s="539"/>
      <c r="O327" s="437" t="str">
        <f>IF(Anlage_E!P329="","",(Anlage_E!P329/Anlage_E!P328))</f>
        <v/>
      </c>
      <c r="P327" s="438"/>
      <c r="Q327" s="438"/>
      <c r="R327" s="439"/>
      <c r="S327" s="175">
        <f>R327*R326</f>
        <v>0</v>
      </c>
      <c r="T327" s="511"/>
      <c r="U327" s="511"/>
      <c r="V327" s="511"/>
      <c r="W327" s="511"/>
      <c r="X327" s="511"/>
      <c r="Z327" s="466">
        <v>0.23499999999999999</v>
      </c>
      <c r="AA327" s="467">
        <f>Z327*S327</f>
        <v>0</v>
      </c>
    </row>
    <row r="328" spans="1:28" s="152" customFormat="1" ht="24.9" customHeight="1" x14ac:dyDescent="0.3">
      <c r="A328" s="173"/>
      <c r="B328" s="537" t="s">
        <v>244</v>
      </c>
      <c r="C328" s="538"/>
      <c r="D328" s="538"/>
      <c r="E328" s="538"/>
      <c r="F328" s="538"/>
      <c r="G328" s="538"/>
      <c r="H328" s="538"/>
      <c r="I328" s="538"/>
      <c r="J328" s="538"/>
      <c r="K328" s="538"/>
      <c r="L328" s="538"/>
      <c r="M328" s="538"/>
      <c r="N328" s="539"/>
      <c r="O328" s="437" t="str">
        <f>IF(Anlage_E!P330="","",(Anlage_E!P330/Anlage_E!P328))</f>
        <v/>
      </c>
      <c r="P328" s="438"/>
      <c r="Q328" s="438"/>
      <c r="R328" s="439"/>
      <c r="S328" s="175">
        <f>R328*R326</f>
        <v>0</v>
      </c>
      <c r="T328" s="511"/>
      <c r="U328" s="511"/>
      <c r="V328" s="511"/>
      <c r="W328" s="511"/>
      <c r="X328" s="511"/>
      <c r="Z328" s="466">
        <v>0.23499999999999999</v>
      </c>
      <c r="AA328" s="467">
        <f>Z328*S328</f>
        <v>0</v>
      </c>
    </row>
    <row r="329" spans="1:28" s="152" customFormat="1" ht="24.9" customHeight="1" x14ac:dyDescent="0.3">
      <c r="A329" s="173"/>
      <c r="B329" s="537" t="s">
        <v>235</v>
      </c>
      <c r="C329" s="538"/>
      <c r="D329" s="538"/>
      <c r="E329" s="538"/>
      <c r="F329" s="538"/>
      <c r="G329" s="538"/>
      <c r="H329" s="538"/>
      <c r="I329" s="538"/>
      <c r="J329" s="538"/>
      <c r="K329" s="538"/>
      <c r="L329" s="538"/>
      <c r="M329" s="538"/>
      <c r="N329" s="539"/>
      <c r="O329" s="437" t="str">
        <f>IF(Anlage_E!P331="","",(Anlage_E!P331/Anlage_E!P328))</f>
        <v/>
      </c>
      <c r="P329" s="438"/>
      <c r="Q329" s="438"/>
      <c r="R329" s="439"/>
      <c r="S329" s="175">
        <f>R329*R326</f>
        <v>0</v>
      </c>
      <c r="T329" s="511"/>
      <c r="U329" s="511"/>
      <c r="V329" s="511"/>
      <c r="W329" s="511"/>
      <c r="X329" s="511"/>
      <c r="Z329" s="466">
        <v>0.26500000000000001</v>
      </c>
      <c r="AA329" s="467">
        <f>Z329*S329</f>
        <v>0</v>
      </c>
    </row>
    <row r="330" spans="1:28" s="152" customFormat="1" ht="24.9" customHeight="1" x14ac:dyDescent="0.3">
      <c r="A330" s="173"/>
      <c r="B330" s="537" t="s">
        <v>236</v>
      </c>
      <c r="C330" s="538"/>
      <c r="D330" s="538"/>
      <c r="E330" s="538"/>
      <c r="F330" s="538"/>
      <c r="G330" s="538"/>
      <c r="H330" s="538"/>
      <c r="I330" s="538"/>
      <c r="J330" s="538"/>
      <c r="K330" s="538"/>
      <c r="L330" s="538"/>
      <c r="M330" s="538"/>
      <c r="N330" s="539"/>
      <c r="O330" s="437" t="str">
        <f>IF(Anlage_E!P332="","",(Anlage_E!P332/Anlage_E!P328))</f>
        <v/>
      </c>
      <c r="P330" s="438"/>
      <c r="Q330" s="438"/>
      <c r="R330" s="439"/>
      <c r="S330" s="175">
        <f>R330*R326</f>
        <v>0</v>
      </c>
      <c r="T330" s="511"/>
      <c r="U330" s="511"/>
      <c r="V330" s="511"/>
      <c r="W330" s="511"/>
      <c r="X330" s="511"/>
      <c r="Z330" s="466">
        <v>0.185</v>
      </c>
      <c r="AA330" s="467">
        <f>Z330*S330</f>
        <v>0</v>
      </c>
    </row>
    <row r="331" spans="1:28" s="152" customFormat="1" ht="24.9" customHeight="1" x14ac:dyDescent="0.3">
      <c r="A331" s="173"/>
      <c r="B331" s="537" t="s">
        <v>237</v>
      </c>
      <c r="C331" s="538"/>
      <c r="D331" s="538"/>
      <c r="E331" s="538"/>
      <c r="F331" s="538"/>
      <c r="G331" s="538"/>
      <c r="H331" s="538"/>
      <c r="I331" s="538"/>
      <c r="J331" s="538"/>
      <c r="K331" s="538"/>
      <c r="L331" s="538"/>
      <c r="M331" s="538"/>
      <c r="N331" s="539"/>
      <c r="O331" s="391" t="str">
        <f>IF(Anlage_E!G332="","",Anlage_E!G332)</f>
        <v/>
      </c>
      <c r="P331" s="376"/>
      <c r="Q331" s="376"/>
      <c r="R331" s="377"/>
      <c r="S331" s="175" t="s">
        <v>238</v>
      </c>
      <c r="T331" s="511"/>
      <c r="U331" s="511"/>
      <c r="V331" s="511"/>
      <c r="W331" s="511"/>
      <c r="X331" s="511"/>
      <c r="Z331" s="466"/>
      <c r="AA331" s="467"/>
    </row>
    <row r="332" spans="1:28" s="152" customFormat="1" ht="24.9" customHeight="1" x14ac:dyDescent="0.3">
      <c r="A332" s="173"/>
      <c r="B332" s="537" t="s">
        <v>250</v>
      </c>
      <c r="C332" s="538"/>
      <c r="D332" s="538"/>
      <c r="E332" s="538"/>
      <c r="F332" s="538"/>
      <c r="G332" s="538"/>
      <c r="H332" s="538"/>
      <c r="I332" s="538"/>
      <c r="J332" s="538"/>
      <c r="K332" s="538"/>
      <c r="L332" s="538"/>
      <c r="M332" s="538"/>
      <c r="N332" s="539"/>
      <c r="O332" s="437" t="e">
        <f>IF(Anlage_E!S332="","",(Anlage_E!S332/Anlage_E!P328))</f>
        <v>#DIV/0!</v>
      </c>
      <c r="P332" s="438"/>
      <c r="Q332" s="438"/>
      <c r="R332" s="441"/>
      <c r="S332" s="378">
        <f>R332*R326</f>
        <v>0</v>
      </c>
      <c r="T332" s="553"/>
      <c r="U332" s="554"/>
      <c r="V332" s="554"/>
      <c r="W332" s="554"/>
      <c r="X332" s="555"/>
      <c r="Z332" s="466"/>
      <c r="AA332" s="467"/>
    </row>
    <row r="333" spans="1:28" s="152" customFormat="1" ht="24.9" customHeight="1" x14ac:dyDescent="0.3">
      <c r="A333" s="173"/>
      <c r="B333" s="537" t="s">
        <v>262</v>
      </c>
      <c r="C333" s="538"/>
      <c r="D333" s="538"/>
      <c r="E333" s="538"/>
      <c r="F333" s="538"/>
      <c r="G333" s="538"/>
      <c r="H333" s="538"/>
      <c r="I333" s="538"/>
      <c r="J333" s="538"/>
      <c r="K333" s="538"/>
      <c r="L333" s="538"/>
      <c r="M333" s="538"/>
      <c r="N333" s="539"/>
      <c r="O333" s="437" t="str">
        <f>IF(Anlage_E!P333="","",(Anlage_E!P333/Anlage_E!P328))</f>
        <v/>
      </c>
      <c r="P333" s="438"/>
      <c r="Q333" s="438"/>
      <c r="R333" s="439"/>
      <c r="S333" s="176">
        <f>R333*R326</f>
        <v>0</v>
      </c>
      <c r="T333" s="553"/>
      <c r="U333" s="554"/>
      <c r="V333" s="554"/>
      <c r="W333" s="554"/>
      <c r="X333" s="555"/>
      <c r="Y333" s="461" t="s">
        <v>267</v>
      </c>
      <c r="Z333" s="468">
        <f>(((312.7*0.554)+(243.67*0.259)+(432.68*0.012)+(445*0.012)+(295.22*0.141)+(485*0.022))-57)/1000</f>
        <v>0.24217451000000007</v>
      </c>
      <c r="AA333" s="467">
        <f>Z333*S333</f>
        <v>0</v>
      </c>
    </row>
    <row r="334" spans="1:28" s="152" customFormat="1" ht="24.9" customHeight="1" x14ac:dyDescent="0.3">
      <c r="A334" s="173"/>
      <c r="B334" s="537" t="s">
        <v>239</v>
      </c>
      <c r="C334" s="538"/>
      <c r="D334" s="538"/>
      <c r="E334" s="538"/>
      <c r="F334" s="538"/>
      <c r="G334" s="538"/>
      <c r="H334" s="538"/>
      <c r="I334" s="538"/>
      <c r="J334" s="538"/>
      <c r="K334" s="538"/>
      <c r="L334" s="538"/>
      <c r="M334" s="538"/>
      <c r="N334" s="539"/>
      <c r="O334" s="437" t="str">
        <f>IF(Anlage_E!P334="","",(Anlage_E!P334/Anlage_E!P328))</f>
        <v/>
      </c>
      <c r="P334" s="438"/>
      <c r="Q334" s="438"/>
      <c r="R334" s="439"/>
      <c r="S334" s="176">
        <f>R334*R326</f>
        <v>0</v>
      </c>
      <c r="T334" s="511"/>
      <c r="U334" s="511"/>
      <c r="V334" s="511"/>
      <c r="W334" s="511"/>
      <c r="X334" s="511"/>
      <c r="Y334" s="461" t="s">
        <v>242</v>
      </c>
      <c r="Z334" s="466">
        <v>0.248</v>
      </c>
      <c r="AA334" s="467">
        <f>Z334*S334</f>
        <v>0</v>
      </c>
    </row>
    <row r="335" spans="1:28" s="152" customFormat="1" ht="24.9" customHeight="1" x14ac:dyDescent="0.3">
      <c r="A335" s="173"/>
      <c r="B335" s="537" t="s">
        <v>120</v>
      </c>
      <c r="C335" s="538"/>
      <c r="D335" s="538"/>
      <c r="E335" s="538"/>
      <c r="F335" s="538"/>
      <c r="G335" s="538"/>
      <c r="H335" s="538"/>
      <c r="I335" s="538"/>
      <c r="J335" s="538"/>
      <c r="K335" s="538"/>
      <c r="L335" s="538"/>
      <c r="M335" s="538"/>
      <c r="N335" s="539"/>
      <c r="O335" s="437" t="e">
        <f>IF(Anlage_E!P335="","",(Anlage_E!P335/Anlage_E!P328))</f>
        <v>#VALUE!</v>
      </c>
      <c r="P335" s="438"/>
      <c r="Q335" s="438"/>
      <c r="R335" s="440">
        <f>1-(R334+R333+R330+R329+R328+R327)</f>
        <v>1</v>
      </c>
      <c r="S335" s="176">
        <f>R335*R326</f>
        <v>0</v>
      </c>
      <c r="T335" s="511"/>
      <c r="U335" s="511"/>
      <c r="V335" s="511"/>
      <c r="W335" s="511"/>
      <c r="X335" s="511"/>
      <c r="Y335" s="461" t="s">
        <v>243</v>
      </c>
      <c r="Z335" s="469" t="s">
        <v>279</v>
      </c>
      <c r="AA335" s="470" t="e">
        <f>(AA327+AA328+AA329+AA330+AA333+AA334)/R326</f>
        <v>#DIV/0!</v>
      </c>
    </row>
    <row r="336" spans="1:28" s="152" customFormat="1" ht="57" customHeight="1" x14ac:dyDescent="0.3">
      <c r="A336" s="173"/>
      <c r="B336" s="529" t="s">
        <v>135</v>
      </c>
      <c r="C336" s="530"/>
      <c r="D336" s="530"/>
      <c r="E336" s="530"/>
      <c r="F336" s="530"/>
      <c r="G336" s="530"/>
      <c r="H336" s="530"/>
      <c r="I336" s="530"/>
      <c r="J336" s="530"/>
      <c r="K336" s="530"/>
      <c r="L336" s="530"/>
      <c r="M336" s="530"/>
      <c r="N336" s="531"/>
      <c r="O336" s="392" t="str">
        <f>IF(Anlage_E!J338="","",Anlage_E!J338)</f>
        <v/>
      </c>
      <c r="P336" s="174"/>
      <c r="Q336" s="174"/>
      <c r="R336" s="524"/>
      <c r="S336" s="525"/>
      <c r="T336" s="511"/>
      <c r="U336" s="511"/>
      <c r="V336" s="511"/>
      <c r="W336" s="511"/>
      <c r="X336" s="511"/>
      <c r="Y336" s="138"/>
      <c r="Z336" s="469" t="s">
        <v>275</v>
      </c>
      <c r="AA336" s="463" t="e">
        <f>AA335*W321</f>
        <v>#DIV/0!</v>
      </c>
      <c r="AB336" s="152" t="s">
        <v>283</v>
      </c>
    </row>
    <row r="337" spans="1:44" s="152" customFormat="1" ht="35.1" customHeight="1" x14ac:dyDescent="0.3">
      <c r="A337" s="173"/>
      <c r="B337" s="529" t="s">
        <v>282</v>
      </c>
      <c r="C337" s="530"/>
      <c r="D337" s="530"/>
      <c r="E337" s="530"/>
      <c r="F337" s="530"/>
      <c r="G337" s="530"/>
      <c r="H337" s="530"/>
      <c r="I337" s="530"/>
      <c r="J337" s="530"/>
      <c r="K337" s="530"/>
      <c r="L337" s="530"/>
      <c r="M337" s="530"/>
      <c r="N337" s="531"/>
      <c r="O337" s="481"/>
      <c r="P337" s="174"/>
      <c r="Q337" s="174"/>
      <c r="R337" s="517">
        <f>Z321</f>
        <v>0</v>
      </c>
      <c r="S337" s="517"/>
      <c r="T337" s="549"/>
      <c r="U337" s="549"/>
      <c r="V337" s="549"/>
      <c r="W337" s="549"/>
      <c r="X337" s="549"/>
      <c r="Y337" s="138"/>
      <c r="Z337" s="482"/>
      <c r="AA337" s="483"/>
    </row>
    <row r="338" spans="1:44" s="152" customFormat="1" ht="29.25" customHeight="1" x14ac:dyDescent="0.3">
      <c r="A338" s="173"/>
      <c r="B338" s="514" t="s">
        <v>132</v>
      </c>
      <c r="C338" s="515"/>
      <c r="D338" s="515"/>
      <c r="E338" s="515"/>
      <c r="F338" s="515"/>
      <c r="G338" s="515"/>
      <c r="H338" s="515"/>
      <c r="I338" s="515"/>
      <c r="J338" s="515"/>
      <c r="K338" s="515"/>
      <c r="L338" s="515"/>
      <c r="M338" s="515"/>
      <c r="N338" s="516"/>
      <c r="O338" s="177"/>
      <c r="P338" s="174"/>
      <c r="Q338" s="174"/>
      <c r="R338" s="510"/>
      <c r="S338" s="510"/>
      <c r="T338" s="510"/>
      <c r="U338" s="510"/>
      <c r="V338" s="510"/>
      <c r="W338" s="510"/>
      <c r="X338" s="510"/>
      <c r="Y338" s="138"/>
    </row>
    <row r="339" spans="1:44" s="152" customFormat="1" ht="20.25" customHeight="1" x14ac:dyDescent="0.3">
      <c r="A339" s="173"/>
      <c r="B339" s="178"/>
      <c r="C339" s="179"/>
      <c r="D339" s="180"/>
      <c r="E339" s="180"/>
      <c r="F339" s="181"/>
      <c r="G339" s="182"/>
      <c r="H339" s="181"/>
      <c r="I339" s="183"/>
      <c r="J339" s="179"/>
      <c r="K339" s="181"/>
      <c r="L339" s="181"/>
      <c r="M339" s="184"/>
      <c r="N339" s="185"/>
      <c r="O339" s="174"/>
      <c r="P339" s="174"/>
      <c r="Q339" s="186"/>
      <c r="R339" s="186"/>
      <c r="S339" s="186"/>
      <c r="T339" s="186"/>
      <c r="U339" s="186"/>
      <c r="V339" s="186"/>
      <c r="W339" s="138"/>
      <c r="X339" s="138"/>
      <c r="AA339" s="152" t="s">
        <v>105</v>
      </c>
    </row>
    <row r="340" spans="1:44" ht="35.1" customHeight="1" x14ac:dyDescent="0.3">
      <c r="A340" s="173"/>
      <c r="B340" s="335" t="s">
        <v>116</v>
      </c>
      <c r="C340" s="334"/>
      <c r="D340" s="334"/>
      <c r="E340" s="334"/>
      <c r="F340" s="334"/>
      <c r="G340" s="334"/>
      <c r="H340" s="334"/>
      <c r="I340" s="334"/>
      <c r="J340" s="334"/>
      <c r="K340" s="334"/>
      <c r="L340" s="334"/>
      <c r="M340" s="334"/>
      <c r="N340" s="334"/>
      <c r="O340" s="334"/>
      <c r="P340" s="174"/>
      <c r="Q340" s="174"/>
      <c r="R340" s="518" t="s">
        <v>211</v>
      </c>
      <c r="S340" s="519"/>
      <c r="T340" s="521" t="s">
        <v>117</v>
      </c>
      <c r="U340" s="521"/>
      <c r="V340" s="521"/>
      <c r="W340" s="521"/>
      <c r="X340" s="521"/>
      <c r="AA340" s="152" t="s">
        <v>107</v>
      </c>
      <c r="AK340" s="138"/>
      <c r="AL340" s="138"/>
      <c r="AM340" s="138"/>
      <c r="AN340" s="138"/>
      <c r="AO340" s="138"/>
      <c r="AP340" s="138"/>
      <c r="AQ340" s="138"/>
      <c r="AR340" s="138"/>
    </row>
    <row r="341" spans="1:44" ht="24.9" customHeight="1" x14ac:dyDescent="0.3">
      <c r="A341" s="173"/>
      <c r="B341" s="514" t="s">
        <v>246</v>
      </c>
      <c r="C341" s="515"/>
      <c r="D341" s="515"/>
      <c r="E341" s="515"/>
      <c r="F341" s="515"/>
      <c r="G341" s="515"/>
      <c r="H341" s="515"/>
      <c r="I341" s="515"/>
      <c r="J341" s="515"/>
      <c r="K341" s="515"/>
      <c r="L341" s="515"/>
      <c r="M341" s="515"/>
      <c r="N341" s="516"/>
      <c r="O341" s="188" t="str">
        <f>IF(OR(R325="",R327=""),"h",(R325+W321)*R327/O338*1000)</f>
        <v>h</v>
      </c>
      <c r="P341" s="174"/>
      <c r="Q341" s="174"/>
      <c r="R341" s="520"/>
      <c r="S341" s="512"/>
      <c r="T341" s="522" t="s">
        <v>254</v>
      </c>
      <c r="U341" s="522"/>
      <c r="V341" s="522"/>
      <c r="W341" s="522"/>
      <c r="X341" s="522"/>
      <c r="Y341" s="328" t="s">
        <v>212</v>
      </c>
      <c r="AA341" s="328"/>
      <c r="AB341" s="328"/>
      <c r="AC341" s="328"/>
      <c r="AD341" s="328"/>
      <c r="AE341" s="328"/>
      <c r="AF341" s="328"/>
      <c r="AG341" s="328"/>
      <c r="AH341" s="328"/>
      <c r="AI341" s="328"/>
      <c r="AJ341" s="328"/>
      <c r="AK341" s="138"/>
      <c r="AL341" s="138"/>
      <c r="AM341" s="138"/>
      <c r="AN341" s="138"/>
      <c r="AO341" s="138"/>
      <c r="AP341" s="138"/>
      <c r="AQ341" s="138"/>
      <c r="AR341" s="138"/>
    </row>
    <row r="342" spans="1:44" ht="24.9" customHeight="1" x14ac:dyDescent="0.3">
      <c r="A342" s="173"/>
      <c r="B342" s="514" t="s">
        <v>247</v>
      </c>
      <c r="C342" s="515"/>
      <c r="D342" s="515"/>
      <c r="E342" s="515"/>
      <c r="F342" s="515"/>
      <c r="G342" s="515"/>
      <c r="H342" s="515"/>
      <c r="I342" s="515"/>
      <c r="J342" s="515"/>
      <c r="K342" s="515"/>
      <c r="L342" s="515"/>
      <c r="M342" s="515"/>
      <c r="N342" s="516"/>
      <c r="O342" s="187">
        <f>ROUND((R329+R332),2)</f>
        <v>0</v>
      </c>
      <c r="P342" s="174"/>
      <c r="Q342" s="174"/>
      <c r="R342" s="520"/>
      <c r="S342" s="512"/>
      <c r="T342" s="522" t="s">
        <v>268</v>
      </c>
      <c r="U342" s="522"/>
      <c r="V342" s="522"/>
      <c r="W342" s="522"/>
      <c r="X342" s="522"/>
      <c r="Y342" s="132" t="s">
        <v>240</v>
      </c>
      <c r="AK342" s="138"/>
      <c r="AL342" s="138"/>
      <c r="AM342" s="138"/>
      <c r="AN342" s="138"/>
      <c r="AO342" s="138"/>
      <c r="AP342" s="138"/>
      <c r="AQ342" s="138"/>
      <c r="AR342" s="138"/>
    </row>
    <row r="343" spans="1:44" ht="24.9" customHeight="1" x14ac:dyDescent="0.3">
      <c r="A343" s="173"/>
      <c r="B343" s="514" t="s">
        <v>245</v>
      </c>
      <c r="C343" s="515"/>
      <c r="D343" s="515"/>
      <c r="E343" s="515"/>
      <c r="F343" s="515"/>
      <c r="G343" s="515"/>
      <c r="H343" s="515"/>
      <c r="I343" s="515"/>
      <c r="J343" s="515"/>
      <c r="K343" s="515"/>
      <c r="L343" s="515"/>
      <c r="M343" s="515"/>
      <c r="N343" s="516"/>
      <c r="O343" s="187" t="str">
        <f>IF(OR(W321&lt;1,Y321&lt;1),"0%",ROUND((Y321/W321),2))</f>
        <v>0%</v>
      </c>
      <c r="P343" s="174"/>
      <c r="Q343" s="174"/>
      <c r="R343" s="512"/>
      <c r="S343" s="513"/>
      <c r="T343" s="522" t="s">
        <v>241</v>
      </c>
      <c r="U343" s="522"/>
      <c r="V343" s="522"/>
      <c r="W343" s="522"/>
      <c r="X343" s="522"/>
      <c r="Y343" s="132" t="s">
        <v>241</v>
      </c>
      <c r="AK343" s="138"/>
      <c r="AL343" s="138"/>
      <c r="AM343" s="138"/>
      <c r="AN343" s="138"/>
      <c r="AO343" s="138"/>
      <c r="AP343" s="138"/>
      <c r="AQ343" s="138"/>
      <c r="AR343" s="138"/>
    </row>
    <row r="344" spans="1:44" ht="37.65" customHeight="1" x14ac:dyDescent="0.3">
      <c r="A344" s="173"/>
      <c r="B344" s="514" t="s">
        <v>249</v>
      </c>
      <c r="C344" s="515"/>
      <c r="D344" s="515"/>
      <c r="E344" s="515"/>
      <c r="F344" s="515"/>
      <c r="G344" s="515"/>
      <c r="H344" s="515"/>
      <c r="I344" s="515"/>
      <c r="J344" s="515"/>
      <c r="K344" s="515"/>
      <c r="L344" s="515"/>
      <c r="M344" s="515"/>
      <c r="N344" s="516"/>
      <c r="O344" s="187">
        <f>R327+R328+R329+R330+R333+R334</f>
        <v>0</v>
      </c>
      <c r="P344" s="174"/>
      <c r="Q344" s="174"/>
      <c r="R344" s="512"/>
      <c r="S344" s="513"/>
      <c r="T344" s="522" t="s">
        <v>263</v>
      </c>
      <c r="U344" s="522"/>
      <c r="V344" s="522"/>
      <c r="W344" s="522"/>
      <c r="X344" s="522"/>
      <c r="Y344" s="132" t="s">
        <v>251</v>
      </c>
      <c r="AK344" s="138"/>
      <c r="AL344" s="138"/>
      <c r="AM344" s="138"/>
      <c r="AN344" s="138"/>
      <c r="AO344" s="138"/>
      <c r="AP344" s="138"/>
      <c r="AQ344" s="138"/>
      <c r="AR344" s="138"/>
    </row>
    <row r="345" spans="1:44" ht="24.9" customHeight="1" x14ac:dyDescent="0.3">
      <c r="A345" s="173"/>
      <c r="B345" s="514" t="s">
        <v>264</v>
      </c>
      <c r="C345" s="515"/>
      <c r="D345" s="515"/>
      <c r="E345" s="515"/>
      <c r="F345" s="515"/>
      <c r="G345" s="515"/>
      <c r="H345" s="515"/>
      <c r="I345" s="515"/>
      <c r="J345" s="515"/>
      <c r="K345" s="515"/>
      <c r="L345" s="515"/>
      <c r="M345" s="515"/>
      <c r="N345" s="516"/>
      <c r="O345" s="187">
        <f>ROUND((R329+R332+R334),2)</f>
        <v>0</v>
      </c>
      <c r="P345" s="174"/>
      <c r="Q345" s="174"/>
      <c r="R345" s="520"/>
      <c r="S345" s="512"/>
      <c r="T345" s="522" t="s">
        <v>253</v>
      </c>
      <c r="U345" s="522"/>
      <c r="V345" s="522"/>
      <c r="W345" s="522"/>
      <c r="X345" s="522"/>
      <c r="Y345" s="132" t="s">
        <v>252</v>
      </c>
      <c r="AK345" s="138"/>
      <c r="AL345" s="138"/>
      <c r="AM345" s="138"/>
      <c r="AN345" s="138"/>
      <c r="AO345" s="138"/>
      <c r="AP345" s="138"/>
      <c r="AQ345" s="138"/>
      <c r="AR345" s="138"/>
    </row>
    <row r="346" spans="1:44" ht="24.9" customHeight="1" x14ac:dyDescent="0.3">
      <c r="A346" s="186"/>
      <c r="B346" s="514" t="s">
        <v>118</v>
      </c>
      <c r="C346" s="515"/>
      <c r="D346" s="515"/>
      <c r="E346" s="515"/>
      <c r="F346" s="515"/>
      <c r="G346" s="515"/>
      <c r="H346" s="515"/>
      <c r="I346" s="515"/>
      <c r="J346" s="515"/>
      <c r="K346" s="515"/>
      <c r="L346" s="515"/>
      <c r="M346" s="515"/>
      <c r="N346" s="516"/>
      <c r="O346" s="189" t="str">
        <f>IF(R336="","MWh/m",W321/R336)</f>
        <v>MWh/m</v>
      </c>
      <c r="P346" s="174"/>
      <c r="Q346" s="174"/>
      <c r="R346" s="520"/>
      <c r="S346" s="512"/>
      <c r="T346" s="522" t="s">
        <v>248</v>
      </c>
      <c r="U346" s="522"/>
      <c r="V346" s="522"/>
      <c r="W346" s="522"/>
      <c r="X346" s="522"/>
      <c r="Y346" s="329" t="s">
        <v>198</v>
      </c>
      <c r="AA346" s="328"/>
      <c r="AB346" s="328"/>
      <c r="AC346" s="328"/>
      <c r="AD346" s="328"/>
      <c r="AE346" s="328"/>
      <c r="AF346" s="328"/>
      <c r="AG346" s="328"/>
      <c r="AH346" s="328"/>
      <c r="AI346" s="328"/>
      <c r="AJ346" s="328"/>
      <c r="AK346" s="138"/>
      <c r="AL346" s="138"/>
      <c r="AM346" s="138"/>
      <c r="AN346" s="138"/>
      <c r="AO346" s="138"/>
      <c r="AP346" s="138"/>
      <c r="AQ346" s="138"/>
      <c r="AR346" s="138"/>
    </row>
    <row r="347" spans="1:44" ht="24.9" customHeight="1" x14ac:dyDescent="0.3">
      <c r="A347" s="186"/>
      <c r="B347" s="514" t="s">
        <v>276</v>
      </c>
      <c r="C347" s="515"/>
      <c r="D347" s="515"/>
      <c r="E347" s="515"/>
      <c r="F347" s="515"/>
      <c r="G347" s="515"/>
      <c r="H347" s="515"/>
      <c r="I347" s="515"/>
      <c r="J347" s="515"/>
      <c r="K347" s="515"/>
      <c r="L347" s="515"/>
      <c r="M347" s="515"/>
      <c r="N347" s="516"/>
      <c r="O347" s="462" t="str">
        <f>IF(O346&lt;=0.45,"ja","nein")</f>
        <v>nein</v>
      </c>
      <c r="P347" s="174"/>
      <c r="Q347" s="174"/>
      <c r="S347" s="294"/>
      <c r="T347" s="294"/>
      <c r="U347" s="294"/>
      <c r="V347" s="294"/>
      <c r="W347" s="294"/>
      <c r="X347" s="294"/>
      <c r="AA347" s="295"/>
      <c r="AB347" s="296"/>
      <c r="AC347" s="296"/>
      <c r="AD347" s="296"/>
      <c r="AE347" s="296"/>
      <c r="AF347" s="296"/>
      <c r="AG347" s="296"/>
      <c r="AH347" s="296"/>
      <c r="AI347" s="296"/>
      <c r="AJ347" s="296"/>
      <c r="AK347" s="296"/>
      <c r="AL347" s="138"/>
      <c r="AM347" s="138"/>
      <c r="AN347" s="138"/>
      <c r="AO347" s="138"/>
      <c r="AP347" s="138"/>
      <c r="AQ347" s="138"/>
      <c r="AR347" s="138"/>
    </row>
    <row r="348" spans="1:44" ht="37.65" customHeight="1" x14ac:dyDescent="0.3">
      <c r="A348" s="186"/>
      <c r="B348" s="550" t="s">
        <v>278</v>
      </c>
      <c r="C348" s="551"/>
      <c r="D348" s="551"/>
      <c r="E348" s="551"/>
      <c r="F348" s="551"/>
      <c r="G348" s="551"/>
      <c r="H348" s="551"/>
      <c r="I348" s="551"/>
      <c r="J348" s="551"/>
      <c r="K348" s="551"/>
      <c r="L348" s="551"/>
      <c r="M348" s="551"/>
      <c r="N348" s="552"/>
      <c r="O348" s="462" t="e">
        <f>AA336</f>
        <v>#DIV/0!</v>
      </c>
      <c r="P348" s="174"/>
      <c r="Q348" s="174"/>
      <c r="S348" s="294"/>
      <c r="T348" s="294"/>
      <c r="U348" s="294"/>
      <c r="V348" s="294"/>
      <c r="W348" s="294"/>
      <c r="X348" s="294"/>
      <c r="AA348" s="295"/>
      <c r="AB348" s="296"/>
      <c r="AC348" s="296"/>
      <c r="AD348" s="296"/>
      <c r="AE348" s="296"/>
      <c r="AF348" s="296"/>
      <c r="AG348" s="296"/>
      <c r="AH348" s="296"/>
      <c r="AI348" s="296"/>
      <c r="AJ348" s="296"/>
      <c r="AK348" s="296"/>
      <c r="AL348" s="138"/>
      <c r="AM348" s="138"/>
      <c r="AN348" s="138"/>
      <c r="AO348" s="138"/>
      <c r="AP348" s="138"/>
      <c r="AQ348" s="138"/>
      <c r="AR348" s="138"/>
    </row>
    <row r="349" spans="1:44" ht="24.9" customHeight="1" x14ac:dyDescent="0.3">
      <c r="A349" s="186"/>
      <c r="B349" s="180"/>
      <c r="C349" s="190"/>
      <c r="D349" s="190"/>
      <c r="E349" s="190"/>
      <c r="F349" s="191"/>
      <c r="G349" s="192"/>
      <c r="H349" s="190"/>
      <c r="I349" s="190"/>
      <c r="J349" s="190"/>
      <c r="K349" s="193"/>
      <c r="L349" s="190"/>
      <c r="M349" s="190"/>
      <c r="N349" s="190"/>
      <c r="O349" s="190"/>
      <c r="P349" s="186"/>
      <c r="Q349" s="186"/>
      <c r="R349" s="186"/>
      <c r="S349" s="186"/>
      <c r="T349" s="186"/>
      <c r="U349" s="186"/>
      <c r="V349" s="186"/>
      <c r="AK349" s="138"/>
      <c r="AL349" s="138"/>
      <c r="AM349" s="138"/>
      <c r="AN349" s="138"/>
      <c r="AO349" s="138"/>
      <c r="AP349" s="138"/>
      <c r="AQ349" s="138"/>
      <c r="AR349" s="138"/>
    </row>
    <row r="350" spans="1:44" ht="24.9" customHeight="1" x14ac:dyDescent="0.3">
      <c r="A350" s="186"/>
      <c r="B350" s="532" t="s">
        <v>119</v>
      </c>
      <c r="C350" s="533"/>
      <c r="D350" s="533"/>
      <c r="E350" s="533"/>
      <c r="F350" s="533"/>
      <c r="G350" s="533"/>
      <c r="H350" s="533"/>
      <c r="I350" s="533"/>
      <c r="J350" s="533"/>
      <c r="K350" s="533"/>
      <c r="L350" s="533"/>
      <c r="M350" s="533"/>
      <c r="N350" s="533"/>
      <c r="O350" s="533"/>
      <c r="P350" s="533"/>
      <c r="Q350" s="533"/>
      <c r="R350" s="533"/>
      <c r="S350" s="533"/>
      <c r="T350" s="533"/>
      <c r="U350" s="533"/>
      <c r="V350" s="533"/>
      <c r="W350" s="533"/>
      <c r="X350" s="533"/>
      <c r="AK350" s="138"/>
      <c r="AL350" s="138"/>
      <c r="AM350" s="138"/>
      <c r="AN350" s="138"/>
      <c r="AO350" s="138"/>
      <c r="AP350" s="138"/>
      <c r="AQ350" s="138"/>
      <c r="AR350" s="138"/>
    </row>
    <row r="351" spans="1:44" ht="131.1" customHeight="1" x14ac:dyDescent="0.3">
      <c r="A351" s="186"/>
      <c r="B351" s="534"/>
      <c r="C351" s="535"/>
      <c r="D351" s="535"/>
      <c r="E351" s="535"/>
      <c r="F351" s="535"/>
      <c r="G351" s="535"/>
      <c r="H351" s="535"/>
      <c r="I351" s="535"/>
      <c r="J351" s="535"/>
      <c r="K351" s="535"/>
      <c r="L351" s="535"/>
      <c r="M351" s="535"/>
      <c r="N351" s="535"/>
      <c r="O351" s="535"/>
      <c r="P351" s="535"/>
      <c r="Q351" s="535"/>
      <c r="R351" s="535"/>
      <c r="S351" s="535"/>
      <c r="T351" s="535"/>
      <c r="U351" s="535"/>
      <c r="V351" s="535"/>
      <c r="W351" s="535"/>
      <c r="X351" s="535"/>
      <c r="AK351" s="138"/>
      <c r="AL351" s="138"/>
      <c r="AM351" s="138"/>
      <c r="AN351" s="138"/>
      <c r="AO351" s="138"/>
      <c r="AP351" s="138"/>
      <c r="AQ351" s="138"/>
      <c r="AR351" s="138"/>
    </row>
    <row r="352" spans="1:44" x14ac:dyDescent="0.3">
      <c r="B352" s="153"/>
      <c r="C352" s="153"/>
      <c r="D352" s="153"/>
      <c r="E352" s="154"/>
      <c r="F352" s="155"/>
      <c r="G352" s="153"/>
      <c r="H352" s="153"/>
      <c r="I352" s="153"/>
      <c r="J352" s="156"/>
      <c r="K352" s="156"/>
      <c r="L352" s="153"/>
      <c r="M352" s="153"/>
      <c r="N352" s="153"/>
      <c r="AK352" s="138"/>
      <c r="AL352" s="138"/>
      <c r="AM352" s="138"/>
      <c r="AN352" s="138"/>
      <c r="AO352" s="138"/>
      <c r="AP352" s="138"/>
      <c r="AQ352" s="138"/>
      <c r="AR352" s="138"/>
    </row>
    <row r="353" spans="36:44" x14ac:dyDescent="0.3">
      <c r="AJ353" s="159"/>
      <c r="AR353" s="138"/>
    </row>
    <row r="354" spans="36:44" x14ac:dyDescent="0.3">
      <c r="AJ354" s="159"/>
      <c r="AR354" s="138"/>
    </row>
    <row r="355" spans="36:44" x14ac:dyDescent="0.3">
      <c r="AJ355" s="159"/>
      <c r="AR355" s="138"/>
    </row>
    <row r="356" spans="36:44" x14ac:dyDescent="0.3">
      <c r="AJ356" s="159"/>
      <c r="AR356" s="138"/>
    </row>
    <row r="357" spans="36:44" x14ac:dyDescent="0.3">
      <c r="AJ357" s="159"/>
      <c r="AR357" s="138"/>
    </row>
    <row r="358" spans="36:44" x14ac:dyDescent="0.3">
      <c r="AJ358" s="159"/>
      <c r="AR358" s="138"/>
    </row>
    <row r="359" spans="36:44" x14ac:dyDescent="0.3">
      <c r="AJ359" s="159"/>
      <c r="AR359" s="138"/>
    </row>
    <row r="360" spans="36:44" x14ac:dyDescent="0.3">
      <c r="AJ360" s="159"/>
      <c r="AR360" s="138"/>
    </row>
    <row r="361" spans="36:44" x14ac:dyDescent="0.3">
      <c r="AJ361" s="159"/>
      <c r="AR361" s="138"/>
    </row>
    <row r="362" spans="36:44" x14ac:dyDescent="0.3">
      <c r="AJ362" s="159"/>
      <c r="AR362" s="138"/>
    </row>
    <row r="363" spans="36:44" x14ac:dyDescent="0.3">
      <c r="AJ363" s="159"/>
      <c r="AR363" s="138"/>
    </row>
    <row r="364" spans="36:44" x14ac:dyDescent="0.3">
      <c r="AJ364" s="159"/>
      <c r="AR364" s="138"/>
    </row>
    <row r="365" spans="36:44" x14ac:dyDescent="0.3">
      <c r="AJ365" s="159"/>
      <c r="AR365" s="138"/>
    </row>
    <row r="366" spans="36:44" x14ac:dyDescent="0.3">
      <c r="AJ366" s="159"/>
      <c r="AR366" s="138"/>
    </row>
    <row r="367" spans="36:44" x14ac:dyDescent="0.3">
      <c r="AJ367" s="159"/>
      <c r="AR367" s="138"/>
    </row>
    <row r="368" spans="36:44" x14ac:dyDescent="0.3">
      <c r="AJ368" s="159"/>
      <c r="AR368" s="138"/>
    </row>
    <row r="369" spans="36:44" x14ac:dyDescent="0.3">
      <c r="AJ369" s="159"/>
      <c r="AR369" s="138"/>
    </row>
    <row r="370" spans="36:44" x14ac:dyDescent="0.3">
      <c r="AJ370" s="159"/>
      <c r="AR370" s="138"/>
    </row>
    <row r="371" spans="36:44" x14ac:dyDescent="0.3">
      <c r="AJ371" s="159"/>
      <c r="AR371" s="138"/>
    </row>
    <row r="372" spans="36:44" x14ac:dyDescent="0.3">
      <c r="AJ372" s="159"/>
      <c r="AR372" s="138"/>
    </row>
    <row r="373" spans="36:44" x14ac:dyDescent="0.3">
      <c r="AJ373" s="159"/>
      <c r="AR373" s="138"/>
    </row>
    <row r="374" spans="36:44" x14ac:dyDescent="0.3">
      <c r="AJ374" s="159"/>
      <c r="AR374" s="138"/>
    </row>
    <row r="375" spans="36:44" x14ac:dyDescent="0.3">
      <c r="AJ375" s="159"/>
      <c r="AR375" s="138"/>
    </row>
    <row r="376" spans="36:44" x14ac:dyDescent="0.3">
      <c r="AJ376" s="159"/>
      <c r="AR376" s="138"/>
    </row>
    <row r="377" spans="36:44" x14ac:dyDescent="0.3">
      <c r="AJ377" s="159"/>
      <c r="AR377" s="138"/>
    </row>
    <row r="378" spans="36:44" x14ac:dyDescent="0.3">
      <c r="AJ378" s="159"/>
      <c r="AR378" s="138"/>
    </row>
    <row r="379" spans="36:44" x14ac:dyDescent="0.3">
      <c r="AJ379" s="159"/>
      <c r="AR379" s="138"/>
    </row>
    <row r="380" spans="36:44" x14ac:dyDescent="0.3">
      <c r="AJ380" s="159"/>
      <c r="AR380" s="138"/>
    </row>
    <row r="381" spans="36:44" x14ac:dyDescent="0.3">
      <c r="AJ381" s="159"/>
      <c r="AR381" s="138"/>
    </row>
    <row r="382" spans="36:44" x14ac:dyDescent="0.3">
      <c r="AJ382" s="159"/>
      <c r="AR382" s="138"/>
    </row>
    <row r="383" spans="36:44" x14ac:dyDescent="0.3">
      <c r="AJ383" s="159"/>
      <c r="AR383" s="138"/>
    </row>
    <row r="384" spans="36:44" x14ac:dyDescent="0.3">
      <c r="AJ384" s="159"/>
      <c r="AR384" s="138"/>
    </row>
    <row r="385" spans="36:44" x14ac:dyDescent="0.3">
      <c r="AJ385" s="159"/>
      <c r="AR385" s="138"/>
    </row>
    <row r="386" spans="36:44" x14ac:dyDescent="0.3">
      <c r="AJ386" s="159"/>
      <c r="AR386" s="138"/>
    </row>
    <row r="387" spans="36:44" x14ac:dyDescent="0.3">
      <c r="AJ387" s="159"/>
      <c r="AR387" s="138"/>
    </row>
    <row r="388" spans="36:44" x14ac:dyDescent="0.3">
      <c r="AJ388" s="159"/>
      <c r="AR388" s="138"/>
    </row>
    <row r="389" spans="36:44" x14ac:dyDescent="0.3">
      <c r="AJ389" s="159"/>
      <c r="AR389" s="138"/>
    </row>
    <row r="390" spans="36:44" x14ac:dyDescent="0.3">
      <c r="AJ390" s="159"/>
      <c r="AR390" s="138"/>
    </row>
    <row r="391" spans="36:44" x14ac:dyDescent="0.3">
      <c r="AJ391" s="159"/>
      <c r="AR391" s="138"/>
    </row>
    <row r="392" spans="36:44" x14ac:dyDescent="0.3">
      <c r="AJ392" s="159"/>
      <c r="AR392" s="138"/>
    </row>
    <row r="393" spans="36:44" x14ac:dyDescent="0.3">
      <c r="AJ393" s="159"/>
      <c r="AR393" s="138"/>
    </row>
    <row r="394" spans="36:44" x14ac:dyDescent="0.3">
      <c r="AJ394" s="159"/>
      <c r="AR394" s="138"/>
    </row>
    <row r="395" spans="36:44" x14ac:dyDescent="0.3">
      <c r="AJ395" s="159"/>
      <c r="AR395" s="138"/>
    </row>
    <row r="396" spans="36:44" x14ac:dyDescent="0.3">
      <c r="AJ396" s="159"/>
      <c r="AR396" s="138"/>
    </row>
    <row r="397" spans="36:44" x14ac:dyDescent="0.3">
      <c r="AJ397" s="159"/>
      <c r="AR397" s="138"/>
    </row>
    <row r="398" spans="36:44" x14ac:dyDescent="0.3">
      <c r="AJ398" s="159"/>
      <c r="AR398" s="138"/>
    </row>
    <row r="399" spans="36:44" x14ac:dyDescent="0.3">
      <c r="AJ399" s="159"/>
      <c r="AR399" s="138"/>
    </row>
    <row r="400" spans="36:44" x14ac:dyDescent="0.3">
      <c r="AJ400" s="159"/>
      <c r="AR400" s="138"/>
    </row>
    <row r="401" spans="36:44" x14ac:dyDescent="0.3">
      <c r="AJ401" s="159"/>
      <c r="AR401" s="138"/>
    </row>
    <row r="402" spans="36:44" x14ac:dyDescent="0.3">
      <c r="AJ402" s="159"/>
      <c r="AR402" s="138"/>
    </row>
    <row r="403" spans="36:44" x14ac:dyDescent="0.3">
      <c r="AJ403" s="159"/>
      <c r="AR403" s="138"/>
    </row>
    <row r="404" spans="36:44" x14ac:dyDescent="0.3">
      <c r="AJ404" s="159"/>
      <c r="AR404" s="138"/>
    </row>
    <row r="405" spans="36:44" x14ac:dyDescent="0.3">
      <c r="AJ405" s="159"/>
      <c r="AR405" s="138"/>
    </row>
    <row r="406" spans="36:44" x14ac:dyDescent="0.3">
      <c r="AJ406" s="159"/>
      <c r="AR406" s="138"/>
    </row>
    <row r="407" spans="36:44" x14ac:dyDescent="0.3">
      <c r="AJ407" s="159"/>
      <c r="AR407" s="138"/>
    </row>
    <row r="408" spans="36:44" x14ac:dyDescent="0.3">
      <c r="AJ408" s="159"/>
      <c r="AR408" s="138"/>
    </row>
    <row r="409" spans="36:44" x14ac:dyDescent="0.3">
      <c r="AJ409" s="159"/>
      <c r="AR409" s="138"/>
    </row>
    <row r="410" spans="36:44" x14ac:dyDescent="0.3">
      <c r="AJ410" s="159"/>
      <c r="AR410" s="138"/>
    </row>
    <row r="411" spans="36:44" x14ac:dyDescent="0.3">
      <c r="AJ411" s="159"/>
      <c r="AR411" s="138"/>
    </row>
    <row r="412" spans="36:44" x14ac:dyDescent="0.3">
      <c r="AJ412" s="159"/>
      <c r="AR412" s="138"/>
    </row>
    <row r="413" spans="36:44" x14ac:dyDescent="0.3">
      <c r="AJ413" s="159"/>
      <c r="AR413" s="138"/>
    </row>
    <row r="414" spans="36:44" x14ac:dyDescent="0.3">
      <c r="AJ414" s="159"/>
      <c r="AR414" s="138"/>
    </row>
    <row r="415" spans="36:44" x14ac:dyDescent="0.3">
      <c r="AJ415" s="159"/>
      <c r="AR415" s="138"/>
    </row>
    <row r="416" spans="36:44" x14ac:dyDescent="0.3">
      <c r="AJ416" s="159"/>
      <c r="AR416" s="138"/>
    </row>
    <row r="417" spans="36:44" x14ac:dyDescent="0.3">
      <c r="AJ417" s="159"/>
      <c r="AR417" s="138"/>
    </row>
    <row r="418" spans="36:44" x14ac:dyDescent="0.3">
      <c r="AJ418" s="159"/>
      <c r="AR418" s="138"/>
    </row>
    <row r="419" spans="36:44" x14ac:dyDescent="0.3">
      <c r="AJ419" s="159"/>
      <c r="AR419" s="138"/>
    </row>
    <row r="420" spans="36:44" x14ac:dyDescent="0.3">
      <c r="AJ420" s="159"/>
      <c r="AR420" s="138"/>
    </row>
    <row r="421" spans="36:44" x14ac:dyDescent="0.3">
      <c r="AJ421" s="159"/>
      <c r="AR421" s="138"/>
    </row>
    <row r="422" spans="36:44" x14ac:dyDescent="0.3">
      <c r="AJ422" s="159"/>
      <c r="AR422" s="138"/>
    </row>
    <row r="423" spans="36:44" x14ac:dyDescent="0.3">
      <c r="AJ423" s="159"/>
      <c r="AR423" s="138"/>
    </row>
    <row r="424" spans="36:44" x14ac:dyDescent="0.3">
      <c r="AJ424" s="159"/>
      <c r="AR424" s="138"/>
    </row>
    <row r="425" spans="36:44" x14ac:dyDescent="0.3">
      <c r="AJ425" s="159"/>
      <c r="AR425" s="138"/>
    </row>
    <row r="426" spans="36:44" x14ac:dyDescent="0.3">
      <c r="AJ426" s="159"/>
      <c r="AR426" s="138"/>
    </row>
    <row r="427" spans="36:44" x14ac:dyDescent="0.3">
      <c r="AJ427" s="159"/>
      <c r="AR427" s="138"/>
    </row>
    <row r="428" spans="36:44" x14ac:dyDescent="0.3">
      <c r="AJ428" s="159"/>
      <c r="AR428" s="138"/>
    </row>
    <row r="429" spans="36:44" x14ac:dyDescent="0.3">
      <c r="AJ429" s="159"/>
      <c r="AR429" s="138"/>
    </row>
    <row r="430" spans="36:44" x14ac:dyDescent="0.3">
      <c r="AJ430" s="159"/>
      <c r="AR430" s="138"/>
    </row>
    <row r="431" spans="36:44" x14ac:dyDescent="0.3">
      <c r="AJ431" s="159"/>
      <c r="AR431" s="138"/>
    </row>
    <row r="432" spans="36:44" x14ac:dyDescent="0.3">
      <c r="AJ432" s="159"/>
      <c r="AR432" s="138"/>
    </row>
    <row r="433" spans="36:44" x14ac:dyDescent="0.3">
      <c r="AJ433" s="159"/>
      <c r="AR433" s="138"/>
    </row>
    <row r="434" spans="36:44" x14ac:dyDescent="0.3">
      <c r="AJ434" s="159"/>
      <c r="AR434" s="138"/>
    </row>
    <row r="435" spans="36:44" x14ac:dyDescent="0.3">
      <c r="AJ435" s="159"/>
      <c r="AR435" s="138"/>
    </row>
    <row r="436" spans="36:44" x14ac:dyDescent="0.3">
      <c r="AJ436" s="159"/>
      <c r="AR436" s="138"/>
    </row>
    <row r="437" spans="36:44" x14ac:dyDescent="0.3">
      <c r="AJ437" s="159"/>
      <c r="AR437" s="138"/>
    </row>
    <row r="438" spans="36:44" x14ac:dyDescent="0.3">
      <c r="AJ438" s="159"/>
      <c r="AR438" s="138"/>
    </row>
    <row r="439" spans="36:44" x14ac:dyDescent="0.3">
      <c r="AJ439" s="159"/>
      <c r="AR439" s="138"/>
    </row>
    <row r="440" spans="36:44" x14ac:dyDescent="0.3">
      <c r="AJ440" s="159"/>
      <c r="AR440" s="138"/>
    </row>
    <row r="441" spans="36:44" x14ac:dyDescent="0.3">
      <c r="AJ441" s="159"/>
      <c r="AR441" s="138"/>
    </row>
    <row r="442" spans="36:44" x14ac:dyDescent="0.3">
      <c r="AJ442" s="159"/>
      <c r="AR442" s="138"/>
    </row>
    <row r="443" spans="36:44" x14ac:dyDescent="0.3">
      <c r="AJ443" s="159"/>
      <c r="AR443" s="138"/>
    </row>
    <row r="444" spans="36:44" x14ac:dyDescent="0.3">
      <c r="AJ444" s="159"/>
      <c r="AR444" s="138"/>
    </row>
    <row r="445" spans="36:44" x14ac:dyDescent="0.3">
      <c r="AJ445" s="159"/>
      <c r="AR445" s="138"/>
    </row>
    <row r="446" spans="36:44" x14ac:dyDescent="0.3">
      <c r="AJ446" s="159"/>
      <c r="AR446" s="138"/>
    </row>
    <row r="447" spans="36:44" x14ac:dyDescent="0.3">
      <c r="AJ447" s="159"/>
      <c r="AR447" s="138"/>
    </row>
    <row r="448" spans="36:44" x14ac:dyDescent="0.3">
      <c r="AJ448" s="159"/>
      <c r="AR448" s="138"/>
    </row>
    <row r="449" spans="36:44" x14ac:dyDescent="0.3">
      <c r="AJ449" s="159"/>
      <c r="AR449" s="138"/>
    </row>
    <row r="450" spans="36:44" x14ac:dyDescent="0.3">
      <c r="AJ450" s="159"/>
      <c r="AR450" s="138"/>
    </row>
    <row r="451" spans="36:44" x14ac:dyDescent="0.3">
      <c r="AJ451" s="159"/>
      <c r="AR451" s="138"/>
    </row>
    <row r="452" spans="36:44" x14ac:dyDescent="0.3">
      <c r="AJ452" s="159"/>
      <c r="AR452" s="138"/>
    </row>
    <row r="453" spans="36:44" x14ac:dyDescent="0.3">
      <c r="AJ453" s="159"/>
      <c r="AR453" s="138"/>
    </row>
    <row r="454" spans="36:44" x14ac:dyDescent="0.3">
      <c r="AJ454" s="159"/>
      <c r="AR454" s="138"/>
    </row>
    <row r="455" spans="36:44" x14ac:dyDescent="0.3">
      <c r="AJ455" s="159"/>
      <c r="AR455" s="138"/>
    </row>
    <row r="456" spans="36:44" x14ac:dyDescent="0.3">
      <c r="AJ456" s="159"/>
      <c r="AR456" s="138"/>
    </row>
    <row r="457" spans="36:44" x14ac:dyDescent="0.3">
      <c r="AJ457" s="159"/>
      <c r="AR457" s="138"/>
    </row>
    <row r="458" spans="36:44" x14ac:dyDescent="0.3">
      <c r="AJ458" s="159"/>
      <c r="AR458" s="138"/>
    </row>
    <row r="459" spans="36:44" x14ac:dyDescent="0.3">
      <c r="AJ459" s="159"/>
      <c r="AR459" s="138"/>
    </row>
    <row r="460" spans="36:44" x14ac:dyDescent="0.3">
      <c r="AJ460" s="159"/>
      <c r="AR460" s="138"/>
    </row>
    <row r="461" spans="36:44" x14ac:dyDescent="0.3">
      <c r="AJ461" s="159"/>
      <c r="AR461" s="138"/>
    </row>
    <row r="462" spans="36:44" x14ac:dyDescent="0.3">
      <c r="AJ462" s="159"/>
      <c r="AR462" s="138"/>
    </row>
    <row r="463" spans="36:44" x14ac:dyDescent="0.3">
      <c r="AJ463" s="159"/>
      <c r="AR463" s="138"/>
    </row>
    <row r="464" spans="36:44" x14ac:dyDescent="0.3">
      <c r="AJ464" s="159"/>
      <c r="AR464" s="138"/>
    </row>
    <row r="465" spans="36:44" x14ac:dyDescent="0.3">
      <c r="AJ465" s="159"/>
      <c r="AR465" s="138"/>
    </row>
    <row r="466" spans="36:44" x14ac:dyDescent="0.3">
      <c r="AJ466" s="159"/>
      <c r="AR466" s="138"/>
    </row>
    <row r="467" spans="36:44" x14ac:dyDescent="0.3">
      <c r="AJ467" s="159"/>
      <c r="AR467" s="138"/>
    </row>
    <row r="468" spans="36:44" x14ac:dyDescent="0.3">
      <c r="AJ468" s="159"/>
      <c r="AR468" s="138"/>
    </row>
    <row r="469" spans="36:44" x14ac:dyDescent="0.3">
      <c r="AJ469" s="159"/>
      <c r="AR469" s="138"/>
    </row>
    <row r="470" spans="36:44" x14ac:dyDescent="0.3">
      <c r="AJ470" s="159"/>
      <c r="AR470" s="138"/>
    </row>
    <row r="471" spans="36:44" x14ac:dyDescent="0.3">
      <c r="AJ471" s="159"/>
      <c r="AR471" s="138"/>
    </row>
    <row r="472" spans="36:44" x14ac:dyDescent="0.3">
      <c r="AJ472" s="159"/>
      <c r="AR472" s="138"/>
    </row>
    <row r="473" spans="36:44" x14ac:dyDescent="0.3">
      <c r="AJ473" s="159"/>
      <c r="AR473" s="138"/>
    </row>
    <row r="474" spans="36:44" x14ac:dyDescent="0.3">
      <c r="AJ474" s="159"/>
      <c r="AR474" s="138"/>
    </row>
    <row r="475" spans="36:44" x14ac:dyDescent="0.3">
      <c r="AJ475" s="159"/>
      <c r="AR475" s="138"/>
    </row>
    <row r="476" spans="36:44" x14ac:dyDescent="0.3">
      <c r="AJ476" s="159"/>
      <c r="AR476" s="138"/>
    </row>
    <row r="477" spans="36:44" x14ac:dyDescent="0.3">
      <c r="AJ477" s="159"/>
      <c r="AR477" s="138"/>
    </row>
    <row r="478" spans="36:44" x14ac:dyDescent="0.3">
      <c r="AJ478" s="159"/>
      <c r="AR478" s="138"/>
    </row>
    <row r="479" spans="36:44" x14ac:dyDescent="0.3">
      <c r="AJ479" s="159"/>
      <c r="AR479" s="138"/>
    </row>
    <row r="480" spans="36:44" x14ac:dyDescent="0.3">
      <c r="AJ480" s="159"/>
      <c r="AR480" s="138"/>
    </row>
    <row r="481" spans="36:44" x14ac:dyDescent="0.3">
      <c r="AJ481" s="159"/>
      <c r="AR481" s="138"/>
    </row>
    <row r="482" spans="36:44" x14ac:dyDescent="0.3">
      <c r="AJ482" s="159"/>
      <c r="AR482" s="138"/>
    </row>
    <row r="483" spans="36:44" x14ac:dyDescent="0.3">
      <c r="AJ483" s="159"/>
      <c r="AR483" s="138"/>
    </row>
    <row r="484" spans="36:44" x14ac:dyDescent="0.3">
      <c r="AJ484" s="159"/>
      <c r="AR484" s="138"/>
    </row>
    <row r="485" spans="36:44" x14ac:dyDescent="0.3">
      <c r="AJ485" s="159"/>
      <c r="AR485" s="138"/>
    </row>
    <row r="486" spans="36:44" x14ac:dyDescent="0.3">
      <c r="AJ486" s="159"/>
      <c r="AR486" s="138"/>
    </row>
    <row r="487" spans="36:44" x14ac:dyDescent="0.3">
      <c r="AJ487" s="159"/>
      <c r="AR487" s="138"/>
    </row>
    <row r="488" spans="36:44" x14ac:dyDescent="0.3">
      <c r="AJ488" s="159"/>
      <c r="AR488" s="138"/>
    </row>
    <row r="489" spans="36:44" x14ac:dyDescent="0.3">
      <c r="AJ489" s="159"/>
      <c r="AR489" s="138"/>
    </row>
    <row r="490" spans="36:44" x14ac:dyDescent="0.3">
      <c r="AJ490" s="159"/>
      <c r="AR490" s="138"/>
    </row>
    <row r="491" spans="36:44" x14ac:dyDescent="0.3">
      <c r="AJ491" s="159"/>
      <c r="AR491" s="138"/>
    </row>
    <row r="492" spans="36:44" x14ac:dyDescent="0.3">
      <c r="AJ492" s="159"/>
      <c r="AR492" s="138"/>
    </row>
    <row r="493" spans="36:44" x14ac:dyDescent="0.3">
      <c r="AJ493" s="159"/>
      <c r="AR493" s="138"/>
    </row>
    <row r="494" spans="36:44" x14ac:dyDescent="0.3">
      <c r="AJ494" s="159"/>
      <c r="AR494" s="138"/>
    </row>
    <row r="495" spans="36:44" x14ac:dyDescent="0.3">
      <c r="AJ495" s="159"/>
      <c r="AR495" s="138"/>
    </row>
    <row r="496" spans="36:44" x14ac:dyDescent="0.3">
      <c r="AJ496" s="159"/>
      <c r="AR496" s="138"/>
    </row>
    <row r="497" spans="36:44" x14ac:dyDescent="0.3">
      <c r="AJ497" s="159"/>
      <c r="AR497" s="138"/>
    </row>
    <row r="498" spans="36:44" x14ac:dyDescent="0.3">
      <c r="AJ498" s="159"/>
      <c r="AR498" s="138"/>
    </row>
    <row r="499" spans="36:44" x14ac:dyDescent="0.3">
      <c r="AJ499" s="159"/>
      <c r="AR499" s="138"/>
    </row>
    <row r="500" spans="36:44" x14ac:dyDescent="0.3">
      <c r="AJ500" s="159"/>
      <c r="AR500" s="138"/>
    </row>
    <row r="501" spans="36:44" x14ac:dyDescent="0.3">
      <c r="AJ501" s="159"/>
      <c r="AR501" s="138"/>
    </row>
    <row r="502" spans="36:44" x14ac:dyDescent="0.3">
      <c r="AJ502" s="159"/>
      <c r="AR502" s="138"/>
    </row>
    <row r="503" spans="36:44" x14ac:dyDescent="0.3">
      <c r="AJ503" s="159"/>
      <c r="AR503" s="138"/>
    </row>
    <row r="504" spans="36:44" x14ac:dyDescent="0.3">
      <c r="AJ504" s="159"/>
      <c r="AR504" s="138"/>
    </row>
    <row r="505" spans="36:44" x14ac:dyDescent="0.3">
      <c r="AJ505" s="159"/>
      <c r="AR505" s="138"/>
    </row>
    <row r="506" spans="36:44" x14ac:dyDescent="0.3">
      <c r="AJ506" s="159"/>
      <c r="AR506" s="138"/>
    </row>
    <row r="507" spans="36:44" x14ac:dyDescent="0.3">
      <c r="AJ507" s="159"/>
      <c r="AR507" s="138"/>
    </row>
    <row r="508" spans="36:44" x14ac:dyDescent="0.3">
      <c r="AJ508" s="159"/>
      <c r="AR508" s="138"/>
    </row>
    <row r="509" spans="36:44" x14ac:dyDescent="0.3">
      <c r="AJ509" s="159"/>
      <c r="AR509" s="138"/>
    </row>
    <row r="510" spans="36:44" x14ac:dyDescent="0.3">
      <c r="AJ510" s="159"/>
      <c r="AR510" s="138"/>
    </row>
    <row r="511" spans="36:44" x14ac:dyDescent="0.3">
      <c r="AJ511" s="159"/>
      <c r="AR511" s="138"/>
    </row>
    <row r="512" spans="36:44" x14ac:dyDescent="0.3">
      <c r="AJ512" s="159"/>
      <c r="AR512" s="138"/>
    </row>
    <row r="513" spans="36:44" x14ac:dyDescent="0.3">
      <c r="AJ513" s="159"/>
      <c r="AR513" s="138"/>
    </row>
    <row r="514" spans="36:44" x14ac:dyDescent="0.3">
      <c r="AJ514" s="159"/>
      <c r="AR514" s="138"/>
    </row>
    <row r="515" spans="36:44" x14ac:dyDescent="0.3">
      <c r="AJ515" s="159"/>
      <c r="AR515" s="138"/>
    </row>
    <row r="516" spans="36:44" x14ac:dyDescent="0.3">
      <c r="AJ516" s="159"/>
      <c r="AR516" s="138"/>
    </row>
    <row r="517" spans="36:44" x14ac:dyDescent="0.3">
      <c r="AJ517" s="159"/>
      <c r="AR517" s="138"/>
    </row>
    <row r="518" spans="36:44" x14ac:dyDescent="0.3">
      <c r="AJ518" s="159"/>
      <c r="AR518" s="138"/>
    </row>
    <row r="519" spans="36:44" x14ac:dyDescent="0.3">
      <c r="AJ519" s="159"/>
      <c r="AR519" s="138"/>
    </row>
    <row r="520" spans="36:44" x14ac:dyDescent="0.3">
      <c r="AJ520" s="159"/>
      <c r="AR520" s="138"/>
    </row>
    <row r="521" spans="36:44" x14ac:dyDescent="0.3">
      <c r="AJ521" s="159"/>
      <c r="AR521" s="138"/>
    </row>
    <row r="522" spans="36:44" x14ac:dyDescent="0.3">
      <c r="AJ522" s="159"/>
      <c r="AR522" s="138"/>
    </row>
    <row r="523" spans="36:44" x14ac:dyDescent="0.3">
      <c r="AJ523" s="159"/>
      <c r="AR523" s="138"/>
    </row>
    <row r="524" spans="36:44" x14ac:dyDescent="0.3">
      <c r="AJ524" s="159"/>
      <c r="AR524" s="138"/>
    </row>
    <row r="525" spans="36:44" x14ac:dyDescent="0.3">
      <c r="AJ525" s="159"/>
      <c r="AR525" s="138"/>
    </row>
    <row r="526" spans="36:44" x14ac:dyDescent="0.3">
      <c r="AJ526" s="159"/>
      <c r="AR526" s="138"/>
    </row>
    <row r="527" spans="36:44" x14ac:dyDescent="0.3">
      <c r="AJ527" s="159"/>
      <c r="AR527" s="138"/>
    </row>
    <row r="528" spans="36:44" x14ac:dyDescent="0.3">
      <c r="AJ528" s="159"/>
      <c r="AR528" s="138"/>
    </row>
    <row r="529" spans="36:44" x14ac:dyDescent="0.3">
      <c r="AJ529" s="159"/>
      <c r="AR529" s="138"/>
    </row>
    <row r="530" spans="36:44" x14ac:dyDescent="0.3">
      <c r="AJ530" s="159"/>
      <c r="AR530" s="138"/>
    </row>
    <row r="531" spans="36:44" x14ac:dyDescent="0.3">
      <c r="AJ531" s="159"/>
      <c r="AR531" s="138"/>
    </row>
    <row r="532" spans="36:44" x14ac:dyDescent="0.3">
      <c r="AJ532" s="159"/>
      <c r="AR532" s="138"/>
    </row>
    <row r="533" spans="36:44" x14ac:dyDescent="0.3">
      <c r="AJ533" s="159"/>
      <c r="AR533" s="138"/>
    </row>
    <row r="534" spans="36:44" x14ac:dyDescent="0.3">
      <c r="AJ534" s="159"/>
      <c r="AR534" s="138"/>
    </row>
    <row r="535" spans="36:44" x14ac:dyDescent="0.3">
      <c r="AJ535" s="159"/>
      <c r="AR535" s="138"/>
    </row>
    <row r="536" spans="36:44" x14ac:dyDescent="0.3">
      <c r="AJ536" s="159"/>
      <c r="AR536" s="138"/>
    </row>
    <row r="537" spans="36:44" x14ac:dyDescent="0.3">
      <c r="AJ537" s="159"/>
      <c r="AR537" s="138"/>
    </row>
    <row r="538" spans="36:44" x14ac:dyDescent="0.3">
      <c r="AJ538" s="159"/>
      <c r="AR538" s="138"/>
    </row>
    <row r="539" spans="36:44" x14ac:dyDescent="0.3">
      <c r="AJ539" s="159"/>
      <c r="AR539" s="138"/>
    </row>
    <row r="540" spans="36:44" x14ac:dyDescent="0.3">
      <c r="AJ540" s="159"/>
      <c r="AR540" s="138"/>
    </row>
    <row r="541" spans="36:44" x14ac:dyDescent="0.3">
      <c r="AJ541" s="159"/>
      <c r="AR541" s="138"/>
    </row>
    <row r="542" spans="36:44" x14ac:dyDescent="0.3">
      <c r="AJ542" s="159"/>
      <c r="AR542" s="138"/>
    </row>
    <row r="543" spans="36:44" x14ac:dyDescent="0.3">
      <c r="AJ543" s="159"/>
      <c r="AR543" s="138"/>
    </row>
    <row r="544" spans="36:44" x14ac:dyDescent="0.3">
      <c r="AJ544" s="159"/>
      <c r="AR544" s="138"/>
    </row>
    <row r="545" spans="36:44" x14ac:dyDescent="0.3">
      <c r="AJ545" s="159"/>
      <c r="AR545" s="138"/>
    </row>
    <row r="546" spans="36:44" x14ac:dyDescent="0.3">
      <c r="AJ546" s="159"/>
      <c r="AR546" s="138"/>
    </row>
    <row r="547" spans="36:44" x14ac:dyDescent="0.3">
      <c r="AJ547" s="159"/>
      <c r="AR547" s="138"/>
    </row>
    <row r="548" spans="36:44" x14ac:dyDescent="0.3">
      <c r="AJ548" s="159"/>
      <c r="AR548" s="138"/>
    </row>
    <row r="549" spans="36:44" x14ac:dyDescent="0.3">
      <c r="AJ549" s="159"/>
      <c r="AR549" s="138"/>
    </row>
    <row r="550" spans="36:44" x14ac:dyDescent="0.3">
      <c r="AJ550" s="159"/>
      <c r="AR550" s="138"/>
    </row>
    <row r="551" spans="36:44" x14ac:dyDescent="0.3">
      <c r="AJ551" s="159"/>
      <c r="AR551" s="138"/>
    </row>
    <row r="552" spans="36:44" x14ac:dyDescent="0.3">
      <c r="AJ552" s="159"/>
      <c r="AR552" s="138"/>
    </row>
    <row r="553" spans="36:44" x14ac:dyDescent="0.3">
      <c r="AJ553" s="159"/>
      <c r="AR553" s="138"/>
    </row>
    <row r="554" spans="36:44" x14ac:dyDescent="0.3">
      <c r="AJ554" s="159"/>
      <c r="AR554" s="138"/>
    </row>
    <row r="555" spans="36:44" x14ac:dyDescent="0.3">
      <c r="AJ555" s="159"/>
      <c r="AR555" s="138"/>
    </row>
    <row r="556" spans="36:44" x14ac:dyDescent="0.3">
      <c r="AJ556" s="159"/>
      <c r="AR556" s="138"/>
    </row>
    <row r="557" spans="36:44" x14ac:dyDescent="0.3">
      <c r="AJ557" s="159"/>
      <c r="AR557" s="138"/>
    </row>
    <row r="558" spans="36:44" x14ac:dyDescent="0.3">
      <c r="AJ558" s="159"/>
      <c r="AR558" s="138"/>
    </row>
    <row r="559" spans="36:44" x14ac:dyDescent="0.3">
      <c r="AJ559" s="159"/>
      <c r="AR559" s="138"/>
    </row>
    <row r="560" spans="36:44" x14ac:dyDescent="0.3">
      <c r="AJ560" s="159"/>
      <c r="AR560" s="138"/>
    </row>
    <row r="561" spans="36:44" x14ac:dyDescent="0.3">
      <c r="AJ561" s="159"/>
      <c r="AR561" s="138"/>
    </row>
    <row r="562" spans="36:44" x14ac:dyDescent="0.3">
      <c r="AJ562" s="159"/>
      <c r="AR562" s="138"/>
    </row>
    <row r="563" spans="36:44" x14ac:dyDescent="0.3">
      <c r="AJ563" s="159"/>
      <c r="AR563" s="138"/>
    </row>
    <row r="564" spans="36:44" x14ac:dyDescent="0.3">
      <c r="AJ564" s="159"/>
      <c r="AR564" s="138"/>
    </row>
    <row r="565" spans="36:44" x14ac:dyDescent="0.3">
      <c r="AJ565" s="159"/>
      <c r="AR565" s="138"/>
    </row>
    <row r="566" spans="36:44" x14ac:dyDescent="0.3">
      <c r="AJ566" s="159"/>
      <c r="AR566" s="138"/>
    </row>
    <row r="567" spans="36:44" x14ac:dyDescent="0.3">
      <c r="AJ567" s="159"/>
      <c r="AR567" s="138"/>
    </row>
    <row r="568" spans="36:44" x14ac:dyDescent="0.3">
      <c r="AJ568" s="159"/>
      <c r="AR568" s="138"/>
    </row>
    <row r="569" spans="36:44" x14ac:dyDescent="0.3">
      <c r="AJ569" s="159"/>
      <c r="AR569" s="138"/>
    </row>
    <row r="570" spans="36:44" x14ac:dyDescent="0.3">
      <c r="AJ570" s="159"/>
      <c r="AR570" s="138"/>
    </row>
    <row r="571" spans="36:44" x14ac:dyDescent="0.3">
      <c r="AJ571" s="159"/>
      <c r="AR571" s="138"/>
    </row>
    <row r="572" spans="36:44" x14ac:dyDescent="0.3">
      <c r="AJ572" s="159"/>
      <c r="AR572" s="138"/>
    </row>
    <row r="573" spans="36:44" x14ac:dyDescent="0.3">
      <c r="AJ573" s="159"/>
      <c r="AR573" s="138"/>
    </row>
    <row r="574" spans="36:44" x14ac:dyDescent="0.3">
      <c r="AJ574" s="159"/>
      <c r="AR574" s="138"/>
    </row>
    <row r="575" spans="36:44" x14ac:dyDescent="0.3">
      <c r="AJ575" s="159"/>
      <c r="AR575" s="138"/>
    </row>
    <row r="576" spans="36:44" x14ac:dyDescent="0.3">
      <c r="AJ576" s="159"/>
      <c r="AR576" s="138"/>
    </row>
    <row r="577" spans="36:44" x14ac:dyDescent="0.3">
      <c r="AJ577" s="159"/>
      <c r="AR577" s="138"/>
    </row>
    <row r="578" spans="36:44" x14ac:dyDescent="0.3">
      <c r="AJ578" s="159"/>
      <c r="AR578" s="138"/>
    </row>
    <row r="579" spans="36:44" x14ac:dyDescent="0.3">
      <c r="AJ579" s="159"/>
      <c r="AR579" s="138"/>
    </row>
    <row r="580" spans="36:44" x14ac:dyDescent="0.3">
      <c r="AJ580" s="159"/>
      <c r="AR580" s="138"/>
    </row>
    <row r="581" spans="36:44" x14ac:dyDescent="0.3">
      <c r="AJ581" s="159"/>
      <c r="AR581" s="138"/>
    </row>
    <row r="582" spans="36:44" x14ac:dyDescent="0.3">
      <c r="AJ582" s="159"/>
      <c r="AR582" s="138"/>
    </row>
    <row r="583" spans="36:44" x14ac:dyDescent="0.3">
      <c r="AJ583" s="159"/>
      <c r="AR583" s="138"/>
    </row>
    <row r="584" spans="36:44" x14ac:dyDescent="0.3">
      <c r="AJ584" s="159"/>
      <c r="AR584" s="138"/>
    </row>
    <row r="585" spans="36:44" x14ac:dyDescent="0.3">
      <c r="AJ585" s="159"/>
      <c r="AR585" s="138"/>
    </row>
    <row r="586" spans="36:44" x14ac:dyDescent="0.3">
      <c r="AJ586" s="159"/>
      <c r="AR586" s="138"/>
    </row>
    <row r="587" spans="36:44" x14ac:dyDescent="0.3">
      <c r="AJ587" s="159"/>
      <c r="AR587" s="138"/>
    </row>
    <row r="588" spans="36:44" x14ac:dyDescent="0.3">
      <c r="AJ588" s="159"/>
      <c r="AR588" s="138"/>
    </row>
    <row r="589" spans="36:44" x14ac:dyDescent="0.3">
      <c r="AJ589" s="159"/>
      <c r="AR589" s="138"/>
    </row>
    <row r="590" spans="36:44" x14ac:dyDescent="0.3">
      <c r="AJ590" s="159"/>
      <c r="AR590" s="138"/>
    </row>
    <row r="591" spans="36:44" x14ac:dyDescent="0.3">
      <c r="AJ591" s="159"/>
      <c r="AR591" s="138"/>
    </row>
    <row r="592" spans="36:44" x14ac:dyDescent="0.3">
      <c r="AJ592" s="159"/>
      <c r="AR592" s="138"/>
    </row>
    <row r="593" spans="36:44" x14ac:dyDescent="0.3">
      <c r="AJ593" s="159"/>
      <c r="AR593" s="138"/>
    </row>
    <row r="594" spans="36:44" x14ac:dyDescent="0.3">
      <c r="AJ594" s="159"/>
      <c r="AR594" s="138"/>
    </row>
    <row r="595" spans="36:44" x14ac:dyDescent="0.3">
      <c r="AJ595" s="159"/>
      <c r="AR595" s="138"/>
    </row>
    <row r="596" spans="36:44" x14ac:dyDescent="0.3">
      <c r="AJ596" s="159"/>
      <c r="AR596" s="138"/>
    </row>
    <row r="597" spans="36:44" x14ac:dyDescent="0.3">
      <c r="AJ597" s="159"/>
      <c r="AR597" s="138"/>
    </row>
    <row r="598" spans="36:44" x14ac:dyDescent="0.3">
      <c r="AJ598" s="159"/>
      <c r="AR598" s="138"/>
    </row>
    <row r="599" spans="36:44" x14ac:dyDescent="0.3">
      <c r="AJ599" s="159"/>
      <c r="AR599" s="138"/>
    </row>
    <row r="600" spans="36:44" x14ac:dyDescent="0.3">
      <c r="AJ600" s="159"/>
      <c r="AR600" s="138"/>
    </row>
    <row r="601" spans="36:44" x14ac:dyDescent="0.3">
      <c r="AJ601" s="159"/>
      <c r="AR601" s="138"/>
    </row>
    <row r="602" spans="36:44" x14ac:dyDescent="0.3">
      <c r="AJ602" s="159"/>
      <c r="AR602" s="138"/>
    </row>
    <row r="603" spans="36:44" x14ac:dyDescent="0.3">
      <c r="AJ603" s="159"/>
      <c r="AR603" s="138"/>
    </row>
    <row r="604" spans="36:44" x14ac:dyDescent="0.3">
      <c r="AJ604" s="159"/>
      <c r="AR604" s="138"/>
    </row>
    <row r="605" spans="36:44" x14ac:dyDescent="0.3">
      <c r="AJ605" s="159"/>
      <c r="AR605" s="138"/>
    </row>
    <row r="606" spans="36:44" x14ac:dyDescent="0.3">
      <c r="AJ606" s="159"/>
      <c r="AR606" s="138"/>
    </row>
    <row r="607" spans="36:44" x14ac:dyDescent="0.3">
      <c r="AJ607" s="159"/>
      <c r="AR607" s="138"/>
    </row>
    <row r="608" spans="36:44" x14ac:dyDescent="0.3">
      <c r="AJ608" s="159"/>
      <c r="AR608" s="138"/>
    </row>
    <row r="609" spans="36:44" x14ac:dyDescent="0.3">
      <c r="AJ609" s="159"/>
      <c r="AR609" s="138"/>
    </row>
    <row r="610" spans="36:44" x14ac:dyDescent="0.3">
      <c r="AJ610" s="159"/>
      <c r="AR610" s="138"/>
    </row>
    <row r="611" spans="36:44" x14ac:dyDescent="0.3">
      <c r="AJ611" s="159"/>
      <c r="AR611" s="138"/>
    </row>
    <row r="612" spans="36:44" x14ac:dyDescent="0.3">
      <c r="AJ612" s="159"/>
      <c r="AR612" s="138"/>
    </row>
    <row r="613" spans="36:44" x14ac:dyDescent="0.3">
      <c r="AJ613" s="159"/>
      <c r="AR613" s="138"/>
    </row>
    <row r="614" spans="36:44" x14ac:dyDescent="0.3">
      <c r="AJ614" s="159"/>
      <c r="AR614" s="138"/>
    </row>
    <row r="615" spans="36:44" x14ac:dyDescent="0.3">
      <c r="AJ615" s="159"/>
      <c r="AR615" s="138"/>
    </row>
    <row r="616" spans="36:44" x14ac:dyDescent="0.3">
      <c r="AJ616" s="159"/>
      <c r="AR616" s="138"/>
    </row>
    <row r="617" spans="36:44" x14ac:dyDescent="0.3">
      <c r="AJ617" s="159"/>
      <c r="AR617" s="138"/>
    </row>
    <row r="618" spans="36:44" x14ac:dyDescent="0.3">
      <c r="AJ618" s="159"/>
      <c r="AR618" s="138"/>
    </row>
    <row r="619" spans="36:44" x14ac:dyDescent="0.3">
      <c r="AJ619" s="159"/>
      <c r="AR619" s="138"/>
    </row>
    <row r="620" spans="36:44" x14ac:dyDescent="0.3">
      <c r="AJ620" s="159"/>
      <c r="AR620" s="138"/>
    </row>
    <row r="621" spans="36:44" x14ac:dyDescent="0.3">
      <c r="AJ621" s="159"/>
      <c r="AR621" s="138"/>
    </row>
    <row r="622" spans="36:44" x14ac:dyDescent="0.3">
      <c r="AJ622" s="159"/>
      <c r="AR622" s="138"/>
    </row>
    <row r="623" spans="36:44" x14ac:dyDescent="0.3">
      <c r="AJ623" s="159"/>
      <c r="AR623" s="138"/>
    </row>
    <row r="624" spans="36:44" x14ac:dyDescent="0.3">
      <c r="AJ624" s="159"/>
      <c r="AR624" s="138"/>
    </row>
    <row r="625" spans="36:44" x14ac:dyDescent="0.3">
      <c r="AJ625" s="159"/>
      <c r="AR625" s="138"/>
    </row>
    <row r="626" spans="36:44" x14ac:dyDescent="0.3">
      <c r="AJ626" s="159"/>
      <c r="AR626" s="138"/>
    </row>
    <row r="627" spans="36:44" x14ac:dyDescent="0.3">
      <c r="AJ627" s="159"/>
      <c r="AR627" s="138"/>
    </row>
    <row r="628" spans="36:44" x14ac:dyDescent="0.3">
      <c r="AJ628" s="159"/>
      <c r="AR628" s="138"/>
    </row>
    <row r="629" spans="36:44" x14ac:dyDescent="0.3">
      <c r="AJ629" s="159"/>
      <c r="AR629" s="138"/>
    </row>
    <row r="630" spans="36:44" x14ac:dyDescent="0.3">
      <c r="AJ630" s="159"/>
      <c r="AR630" s="138"/>
    </row>
    <row r="631" spans="36:44" x14ac:dyDescent="0.3">
      <c r="AJ631" s="159"/>
      <c r="AR631" s="138"/>
    </row>
    <row r="632" spans="36:44" x14ac:dyDescent="0.3">
      <c r="AJ632" s="159"/>
      <c r="AR632" s="138"/>
    </row>
    <row r="633" spans="36:44" x14ac:dyDescent="0.3">
      <c r="AJ633" s="159"/>
      <c r="AR633" s="138"/>
    </row>
    <row r="634" spans="36:44" x14ac:dyDescent="0.3">
      <c r="AJ634" s="159"/>
      <c r="AR634" s="138"/>
    </row>
    <row r="635" spans="36:44" x14ac:dyDescent="0.3">
      <c r="AJ635" s="159"/>
      <c r="AR635" s="138"/>
    </row>
    <row r="636" spans="36:44" x14ac:dyDescent="0.3">
      <c r="AJ636" s="159"/>
      <c r="AR636" s="138"/>
    </row>
    <row r="637" spans="36:44" x14ac:dyDescent="0.3">
      <c r="AJ637" s="159"/>
      <c r="AR637" s="138"/>
    </row>
    <row r="638" spans="36:44" x14ac:dyDescent="0.3">
      <c r="AJ638" s="159"/>
      <c r="AR638" s="138"/>
    </row>
    <row r="639" spans="36:44" x14ac:dyDescent="0.3">
      <c r="AJ639" s="159"/>
      <c r="AR639" s="138"/>
    </row>
    <row r="640" spans="36:44" x14ac:dyDescent="0.3">
      <c r="AJ640" s="159"/>
      <c r="AR640" s="138"/>
    </row>
    <row r="641" spans="36:44" x14ac:dyDescent="0.3">
      <c r="AJ641" s="159"/>
      <c r="AR641" s="138"/>
    </row>
    <row r="642" spans="36:44" x14ac:dyDescent="0.3">
      <c r="AJ642" s="159"/>
      <c r="AR642" s="138"/>
    </row>
    <row r="643" spans="36:44" x14ac:dyDescent="0.3">
      <c r="AJ643" s="159"/>
      <c r="AR643" s="138"/>
    </row>
    <row r="644" spans="36:44" x14ac:dyDescent="0.3">
      <c r="AJ644" s="159"/>
      <c r="AR644" s="138"/>
    </row>
    <row r="645" spans="36:44" x14ac:dyDescent="0.3">
      <c r="AJ645" s="159"/>
      <c r="AR645" s="138"/>
    </row>
    <row r="646" spans="36:44" x14ac:dyDescent="0.3">
      <c r="AJ646" s="159"/>
      <c r="AR646" s="138"/>
    </row>
    <row r="647" spans="36:44" x14ac:dyDescent="0.3">
      <c r="AJ647" s="159"/>
      <c r="AR647" s="138"/>
    </row>
    <row r="648" spans="36:44" x14ac:dyDescent="0.3">
      <c r="AJ648" s="159"/>
      <c r="AR648" s="138"/>
    </row>
    <row r="649" spans="36:44" x14ac:dyDescent="0.3">
      <c r="AJ649" s="159"/>
      <c r="AR649" s="138"/>
    </row>
    <row r="650" spans="36:44" x14ac:dyDescent="0.3">
      <c r="AJ650" s="159"/>
      <c r="AR650" s="138"/>
    </row>
    <row r="651" spans="36:44" x14ac:dyDescent="0.3">
      <c r="AJ651" s="159"/>
      <c r="AR651" s="138"/>
    </row>
    <row r="652" spans="36:44" x14ac:dyDescent="0.3">
      <c r="AJ652" s="159"/>
      <c r="AR652" s="138"/>
    </row>
    <row r="653" spans="36:44" x14ac:dyDescent="0.3">
      <c r="AJ653" s="159"/>
      <c r="AR653" s="138"/>
    </row>
    <row r="654" spans="36:44" x14ac:dyDescent="0.3">
      <c r="AJ654" s="159"/>
      <c r="AR654" s="138"/>
    </row>
    <row r="655" spans="36:44" x14ac:dyDescent="0.3">
      <c r="AJ655" s="159"/>
      <c r="AR655" s="138"/>
    </row>
    <row r="656" spans="36:44" x14ac:dyDescent="0.3">
      <c r="AJ656" s="159"/>
      <c r="AR656" s="138"/>
    </row>
    <row r="657" spans="36:44" x14ac:dyDescent="0.3">
      <c r="AJ657" s="159"/>
      <c r="AR657" s="138"/>
    </row>
    <row r="658" spans="36:44" x14ac:dyDescent="0.3">
      <c r="AJ658" s="159"/>
      <c r="AR658" s="138"/>
    </row>
    <row r="659" spans="36:44" x14ac:dyDescent="0.3">
      <c r="AJ659" s="159"/>
      <c r="AR659" s="138"/>
    </row>
    <row r="660" spans="36:44" x14ac:dyDescent="0.3">
      <c r="AJ660" s="159"/>
      <c r="AR660" s="138"/>
    </row>
    <row r="661" spans="36:44" x14ac:dyDescent="0.3">
      <c r="AJ661" s="159"/>
      <c r="AR661" s="138"/>
    </row>
    <row r="662" spans="36:44" x14ac:dyDescent="0.3">
      <c r="AJ662" s="159"/>
      <c r="AR662" s="138"/>
    </row>
    <row r="663" spans="36:44" x14ac:dyDescent="0.3">
      <c r="AJ663" s="159"/>
      <c r="AR663" s="138"/>
    </row>
    <row r="664" spans="36:44" x14ac:dyDescent="0.3">
      <c r="AJ664" s="159"/>
      <c r="AR664" s="138"/>
    </row>
    <row r="665" spans="36:44" x14ac:dyDescent="0.3">
      <c r="AJ665" s="159"/>
      <c r="AR665" s="138"/>
    </row>
    <row r="666" spans="36:44" x14ac:dyDescent="0.3">
      <c r="AJ666" s="159"/>
      <c r="AR666" s="138"/>
    </row>
    <row r="667" spans="36:44" x14ac:dyDescent="0.3">
      <c r="AJ667" s="159"/>
      <c r="AR667" s="138"/>
    </row>
    <row r="668" spans="36:44" x14ac:dyDescent="0.3">
      <c r="AJ668" s="159"/>
      <c r="AR668" s="138"/>
    </row>
    <row r="669" spans="36:44" x14ac:dyDescent="0.3">
      <c r="AJ669" s="159"/>
      <c r="AR669" s="138"/>
    </row>
    <row r="670" spans="36:44" x14ac:dyDescent="0.3">
      <c r="AJ670" s="159"/>
      <c r="AR670" s="138"/>
    </row>
    <row r="671" spans="36:44" x14ac:dyDescent="0.3">
      <c r="AJ671" s="159"/>
      <c r="AR671" s="138"/>
    </row>
    <row r="672" spans="36:44" x14ac:dyDescent="0.3">
      <c r="AJ672" s="159"/>
      <c r="AR672" s="138"/>
    </row>
    <row r="673" spans="36:44" x14ac:dyDescent="0.3">
      <c r="AJ673" s="159"/>
      <c r="AR673" s="138"/>
    </row>
    <row r="674" spans="36:44" x14ac:dyDescent="0.3">
      <c r="AJ674" s="159"/>
      <c r="AR674" s="138"/>
    </row>
    <row r="675" spans="36:44" x14ac:dyDescent="0.3">
      <c r="AJ675" s="159"/>
      <c r="AR675" s="138"/>
    </row>
    <row r="676" spans="36:44" x14ac:dyDescent="0.3">
      <c r="AJ676" s="159"/>
      <c r="AR676" s="138"/>
    </row>
    <row r="677" spans="36:44" x14ac:dyDescent="0.3">
      <c r="AJ677" s="159"/>
      <c r="AR677" s="138"/>
    </row>
    <row r="678" spans="36:44" x14ac:dyDescent="0.3">
      <c r="AJ678" s="159"/>
      <c r="AR678" s="138"/>
    </row>
    <row r="679" spans="36:44" x14ac:dyDescent="0.3">
      <c r="AJ679" s="159"/>
      <c r="AR679" s="138"/>
    </row>
    <row r="680" spans="36:44" x14ac:dyDescent="0.3">
      <c r="AJ680" s="159"/>
      <c r="AR680" s="138"/>
    </row>
    <row r="681" spans="36:44" x14ac:dyDescent="0.3">
      <c r="AJ681" s="159"/>
      <c r="AR681" s="138"/>
    </row>
    <row r="682" spans="36:44" x14ac:dyDescent="0.3">
      <c r="AJ682" s="159"/>
      <c r="AR682" s="138"/>
    </row>
    <row r="683" spans="36:44" x14ac:dyDescent="0.3">
      <c r="AJ683" s="159"/>
      <c r="AR683" s="138"/>
    </row>
    <row r="684" spans="36:44" x14ac:dyDescent="0.3">
      <c r="AJ684" s="159"/>
      <c r="AR684" s="138"/>
    </row>
    <row r="685" spans="36:44" x14ac:dyDescent="0.3">
      <c r="AJ685" s="159"/>
      <c r="AR685" s="138"/>
    </row>
    <row r="686" spans="36:44" x14ac:dyDescent="0.3">
      <c r="AJ686" s="159"/>
      <c r="AR686" s="138"/>
    </row>
    <row r="687" spans="36:44" x14ac:dyDescent="0.3">
      <c r="AJ687" s="159"/>
      <c r="AR687" s="138"/>
    </row>
    <row r="688" spans="36:44" x14ac:dyDescent="0.3">
      <c r="AJ688" s="159"/>
      <c r="AR688" s="138"/>
    </row>
    <row r="689" spans="36:44" x14ac:dyDescent="0.3">
      <c r="AJ689" s="159"/>
      <c r="AR689" s="138"/>
    </row>
    <row r="690" spans="36:44" x14ac:dyDescent="0.3">
      <c r="AJ690" s="159"/>
      <c r="AR690" s="138"/>
    </row>
    <row r="691" spans="36:44" x14ac:dyDescent="0.3">
      <c r="AJ691" s="159"/>
      <c r="AR691" s="138"/>
    </row>
    <row r="692" spans="36:44" x14ac:dyDescent="0.3">
      <c r="AJ692" s="159"/>
      <c r="AR692" s="138"/>
    </row>
    <row r="693" spans="36:44" x14ac:dyDescent="0.3">
      <c r="AJ693" s="159"/>
      <c r="AR693" s="138"/>
    </row>
    <row r="694" spans="36:44" x14ac:dyDescent="0.3">
      <c r="AJ694" s="159"/>
      <c r="AR694" s="138"/>
    </row>
    <row r="695" spans="36:44" x14ac:dyDescent="0.3">
      <c r="AJ695" s="159"/>
      <c r="AR695" s="138"/>
    </row>
    <row r="696" spans="36:44" x14ac:dyDescent="0.3">
      <c r="AJ696" s="159"/>
      <c r="AR696" s="138"/>
    </row>
    <row r="697" spans="36:44" x14ac:dyDescent="0.3">
      <c r="AJ697" s="159"/>
      <c r="AR697" s="138"/>
    </row>
    <row r="698" spans="36:44" x14ac:dyDescent="0.3">
      <c r="AJ698" s="159"/>
      <c r="AR698" s="138"/>
    </row>
    <row r="699" spans="36:44" x14ac:dyDescent="0.3">
      <c r="AJ699" s="159"/>
      <c r="AR699" s="138"/>
    </row>
    <row r="700" spans="36:44" x14ac:dyDescent="0.3">
      <c r="AJ700" s="159"/>
      <c r="AR700" s="138"/>
    </row>
  </sheetData>
  <sheetProtection algorithmName="SHA-512" hashValue="XoxIMIC4RnZzyUwoY0acuTWlOOSpA8QzQ/2hpBEoFDos/aN8woavIlhUWOqrMDqwPIh9AYNxaL3bCx/uLKs07g==" saltValue="uFxowSHLVP9pF0jdDDZbxQ==" spinCount="100000" sheet="1" objects="1" scenarios="1"/>
  <mergeCells count="66">
    <mergeCell ref="B348:N348"/>
    <mergeCell ref="B332:N332"/>
    <mergeCell ref="T332:X332"/>
    <mergeCell ref="B327:N327"/>
    <mergeCell ref="B328:N328"/>
    <mergeCell ref="T343:X343"/>
    <mergeCell ref="B333:N333"/>
    <mergeCell ref="T333:X333"/>
    <mergeCell ref="R346:S346"/>
    <mergeCell ref="B342:N342"/>
    <mergeCell ref="B343:N343"/>
    <mergeCell ref="T329:X329"/>
    <mergeCell ref="T330:X330"/>
    <mergeCell ref="T331:X331"/>
    <mergeCell ref="T334:X334"/>
    <mergeCell ref="T346:X346"/>
    <mergeCell ref="T344:X344"/>
    <mergeCell ref="T345:X345"/>
    <mergeCell ref="Y7:AG7"/>
    <mergeCell ref="R8:U8"/>
    <mergeCell ref="R324:S324"/>
    <mergeCell ref="R325:S325"/>
    <mergeCell ref="T324:X324"/>
    <mergeCell ref="T323:X323"/>
    <mergeCell ref="R323:S323"/>
    <mergeCell ref="T325:X325"/>
    <mergeCell ref="T328:X328"/>
    <mergeCell ref="T335:X335"/>
    <mergeCell ref="T337:X337"/>
    <mergeCell ref="B350:X350"/>
    <mergeCell ref="B351:X351"/>
    <mergeCell ref="V8:X8"/>
    <mergeCell ref="B347:N347"/>
    <mergeCell ref="B329:N329"/>
    <mergeCell ref="B335:N335"/>
    <mergeCell ref="B336:N336"/>
    <mergeCell ref="B330:N330"/>
    <mergeCell ref="B331:N331"/>
    <mergeCell ref="B334:N334"/>
    <mergeCell ref="R326:S326"/>
    <mergeCell ref="R341:S341"/>
    <mergeCell ref="R345:S345"/>
    <mergeCell ref="R343:S343"/>
    <mergeCell ref="B345:N345"/>
    <mergeCell ref="B346:N346"/>
    <mergeCell ref="B325:N325"/>
    <mergeCell ref="B326:N326"/>
    <mergeCell ref="B338:N338"/>
    <mergeCell ref="B341:N341"/>
    <mergeCell ref="B337:N337"/>
    <mergeCell ref="C5:X5"/>
    <mergeCell ref="R338:X338"/>
    <mergeCell ref="T336:X336"/>
    <mergeCell ref="R344:S344"/>
    <mergeCell ref="B344:N344"/>
    <mergeCell ref="R337:S337"/>
    <mergeCell ref="R340:S340"/>
    <mergeCell ref="R342:S342"/>
    <mergeCell ref="T340:X340"/>
    <mergeCell ref="T341:X341"/>
    <mergeCell ref="T342:X342"/>
    <mergeCell ref="B8:P8"/>
    <mergeCell ref="R336:S336"/>
    <mergeCell ref="T326:X326"/>
    <mergeCell ref="T327:X327"/>
    <mergeCell ref="B324:N324"/>
  </mergeCells>
  <conditionalFormatting sqref="C5">
    <cfRule type="expression" dxfId="8" priority="5" stopIfTrue="1">
      <formula>ISBLANK($C$5)</formula>
    </cfRule>
  </conditionalFormatting>
  <conditionalFormatting sqref="M339">
    <cfRule type="expression" dxfId="7" priority="3">
      <formula>#REF!&lt;1.5</formula>
    </cfRule>
    <cfRule type="expression" dxfId="6" priority="4">
      <formula>#REF!&gt;=1.5</formula>
    </cfRule>
  </conditionalFormatting>
  <conditionalFormatting sqref="D4">
    <cfRule type="expression" dxfId="5" priority="2">
      <formula>ISBLANK(D4)</formula>
    </cfRule>
  </conditionalFormatting>
  <dataValidations count="4">
    <dataValidation type="list" allowBlank="1" showInputMessage="1" showErrorMessage="1" sqref="S10:S320" xr:uid="{00000000-0002-0000-0200-000000000000}">
      <formula1>$AD$10:$AD$14</formula1>
    </dataValidation>
    <dataValidation type="list" allowBlank="1" showInputMessage="1" showErrorMessage="1" sqref="R10:R320 T10:T320 X10:X319 Z10:Z320" xr:uid="{00000000-0002-0000-0200-000001000000}">
      <formula1>$AF$10:$AF$11</formula1>
    </dataValidation>
    <dataValidation type="decimal" allowBlank="1" showInputMessage="1" showErrorMessage="1" sqref="R324:S324" xr:uid="{00000000-0002-0000-0200-000002000000}">
      <formula1>0</formula1>
      <formula2>1</formula2>
    </dataValidation>
    <dataValidation type="list" allowBlank="1" showInputMessage="1" showErrorMessage="1" sqref="R341:R346 S345:S348 S341:S342" xr:uid="{00000000-0002-0000-0200-000003000000}">
      <formula1>$AA$339:$AA$340</formula1>
    </dataValidation>
  </dataValidations>
  <pageMargins left="0.23622047244094491" right="0.23622047244094491" top="0.78740157480314965" bottom="0.78740157480314965" header="0.31496062992125984" footer="0.31496062992125984"/>
  <pageSetup paperSize="9" scale="63" orientation="portrait" r:id="rId1"/>
  <headerFooter>
    <oddHeader>&amp;RPrüfung BioWärme -
&amp;"Arial,Fett"&amp;14 Anlage E</oddHeader>
    <oddFooter>&amp;R&amp;N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2E5A-6325-494C-B809-20B167976D20}">
  <sheetPr>
    <tabColor theme="5" tint="0.39997558519241921"/>
  </sheetPr>
  <dimension ref="A1:R43"/>
  <sheetViews>
    <sheetView workbookViewId="0"/>
  </sheetViews>
  <sheetFormatPr baseColWidth="10" defaultColWidth="11.44140625" defaultRowHeight="13.2" x14ac:dyDescent="0.25"/>
  <cols>
    <col min="1" max="1" width="3.109375" style="245" customWidth="1"/>
    <col min="2" max="2" width="19.109375" style="245" customWidth="1"/>
    <col min="3" max="3" width="20.6640625" style="245" customWidth="1"/>
    <col min="4" max="4" width="27.33203125" style="245" customWidth="1"/>
    <col min="5" max="8" width="12.5546875" style="245" customWidth="1"/>
    <col min="9" max="9" width="80.6640625" style="245" customWidth="1"/>
    <col min="10" max="11" width="6.33203125" style="245" hidden="1" customWidth="1"/>
    <col min="12" max="12" width="6.33203125" style="245" customWidth="1"/>
    <col min="13" max="13" width="6.33203125" style="245" hidden="1" customWidth="1"/>
    <col min="14" max="14" width="23.88671875" style="245" hidden="1" customWidth="1"/>
    <col min="15" max="17" width="0" style="245" hidden="1" customWidth="1"/>
    <col min="18" max="16384" width="11.44140625" style="245"/>
  </cols>
  <sheetData>
    <row r="1" spans="2:18" ht="24.9" customHeight="1" x14ac:dyDescent="0.25">
      <c r="B1" s="559" t="s">
        <v>199</v>
      </c>
      <c r="C1" s="559"/>
      <c r="D1" s="559"/>
      <c r="E1" s="559"/>
      <c r="F1" s="559"/>
      <c r="G1" s="559"/>
      <c r="H1" s="559"/>
      <c r="I1" s="559"/>
      <c r="J1" s="244" t="s">
        <v>51</v>
      </c>
      <c r="K1" s="244"/>
      <c r="M1" s="246" t="s">
        <v>126</v>
      </c>
      <c r="N1" s="244"/>
      <c r="O1" s="244"/>
      <c r="P1" s="244"/>
      <c r="Q1" s="244"/>
    </row>
    <row r="2" spans="2:18" ht="6.75" customHeight="1" x14ac:dyDescent="0.25">
      <c r="B2" s="247"/>
      <c r="J2" s="244"/>
      <c r="K2" s="244"/>
      <c r="M2" s="244"/>
      <c r="N2" s="244"/>
      <c r="O2" s="244"/>
      <c r="P2" s="244"/>
      <c r="Q2" s="244"/>
    </row>
    <row r="3" spans="2:18" ht="24.9" customHeight="1" x14ac:dyDescent="0.25">
      <c r="B3" s="248" t="s">
        <v>91</v>
      </c>
      <c r="C3" s="248"/>
      <c r="D3" s="249"/>
      <c r="E3" s="249"/>
      <c r="F3" s="249"/>
      <c r="G3" s="249"/>
      <c r="H3" s="249"/>
      <c r="I3" s="249"/>
      <c r="J3" s="244"/>
      <c r="K3" s="244"/>
      <c r="M3" s="244"/>
      <c r="N3" s="244"/>
      <c r="O3" s="244"/>
      <c r="P3" s="244"/>
      <c r="Q3" s="244"/>
    </row>
    <row r="4" spans="2:18" ht="24.9" customHeight="1" x14ac:dyDescent="0.25">
      <c r="B4" s="248" t="s">
        <v>92</v>
      </c>
      <c r="C4" s="250"/>
      <c r="D4" s="249"/>
      <c r="E4" s="249"/>
      <c r="F4" s="249"/>
      <c r="G4" s="249"/>
      <c r="H4" s="249"/>
      <c r="I4" s="249"/>
      <c r="J4" s="244"/>
      <c r="K4" s="244"/>
      <c r="M4" s="244"/>
      <c r="N4" s="244"/>
      <c r="O4" s="244"/>
      <c r="P4" s="244"/>
      <c r="Q4" s="244"/>
    </row>
    <row r="5" spans="2:18" ht="4.2" customHeight="1" x14ac:dyDescent="0.25">
      <c r="B5" s="248"/>
      <c r="C5" s="249"/>
      <c r="D5" s="249"/>
      <c r="E5" s="249"/>
      <c r="F5" s="249"/>
      <c r="G5" s="249"/>
      <c r="H5" s="249"/>
      <c r="I5" s="249"/>
      <c r="J5" s="244"/>
      <c r="K5" s="244"/>
      <c r="M5" s="244"/>
      <c r="N5" s="244"/>
      <c r="O5" s="244"/>
      <c r="P5" s="244"/>
      <c r="Q5" s="244"/>
    </row>
    <row r="6" spans="2:18" ht="30" customHeight="1" thickBot="1" x14ac:dyDescent="0.3">
      <c r="B6" s="560">
        <f>Anlage_E!C5</f>
        <v>0</v>
      </c>
      <c r="C6" s="560"/>
      <c r="D6" s="560"/>
      <c r="E6" s="560"/>
      <c r="F6" s="560"/>
      <c r="G6" s="560"/>
      <c r="H6" s="560"/>
      <c r="I6" s="560"/>
      <c r="J6" s="245" t="s">
        <v>141</v>
      </c>
      <c r="K6" s="245" t="s">
        <v>142</v>
      </c>
      <c r="M6" s="245" t="s">
        <v>105</v>
      </c>
    </row>
    <row r="7" spans="2:18" ht="15.75" customHeight="1" x14ac:dyDescent="0.3">
      <c r="B7" s="251" t="s">
        <v>200</v>
      </c>
      <c r="C7" s="249"/>
      <c r="D7" s="249"/>
      <c r="E7" s="249"/>
      <c r="F7" s="249"/>
      <c r="G7" s="249"/>
      <c r="H7" s="249"/>
      <c r="I7" s="249"/>
      <c r="J7" s="245" t="s">
        <v>144</v>
      </c>
      <c r="K7" s="245" t="s">
        <v>145</v>
      </c>
      <c r="M7" s="245" t="s">
        <v>107</v>
      </c>
    </row>
    <row r="8" spans="2:18" ht="9" customHeight="1" x14ac:dyDescent="0.25">
      <c r="B8" s="251"/>
      <c r="C8" s="249"/>
      <c r="D8" s="249"/>
      <c r="E8" s="249"/>
      <c r="F8" s="249"/>
      <c r="G8" s="249"/>
      <c r="H8" s="249"/>
      <c r="I8" s="249"/>
    </row>
    <row r="9" spans="2:18" ht="25.95" customHeight="1" x14ac:dyDescent="0.25">
      <c r="B9" s="251"/>
      <c r="C9" s="249"/>
      <c r="D9" s="249"/>
      <c r="E9" s="249"/>
      <c r="F9" s="249"/>
      <c r="G9" s="252"/>
      <c r="H9" s="252"/>
      <c r="I9" s="249"/>
      <c r="J9" s="245" t="s">
        <v>146</v>
      </c>
    </row>
    <row r="10" spans="2:18" s="260" customFormat="1" ht="39.9" customHeight="1" x14ac:dyDescent="0.3">
      <c r="B10" s="253"/>
      <c r="C10" s="254"/>
      <c r="D10" s="254"/>
      <c r="E10" s="561" t="s">
        <v>201</v>
      </c>
      <c r="F10" s="561"/>
      <c r="G10" s="562" t="s">
        <v>97</v>
      </c>
      <c r="H10" s="563"/>
      <c r="I10" s="255" t="s">
        <v>202</v>
      </c>
      <c r="J10" s="256"/>
      <c r="K10" s="257"/>
      <c r="L10" s="258"/>
      <c r="M10" s="257"/>
      <c r="N10" s="259"/>
    </row>
    <row r="11" spans="2:18" s="260" customFormat="1" ht="35.1" customHeight="1" x14ac:dyDescent="0.25">
      <c r="B11" s="564" t="s">
        <v>203</v>
      </c>
      <c r="C11" s="565"/>
      <c r="D11" s="565"/>
      <c r="E11" s="261" t="str">
        <f>IF('Anlage N'!G9="","",'Anlage N'!G9)</f>
        <v/>
      </c>
      <c r="F11" s="566"/>
      <c r="G11" s="262"/>
      <c r="H11" s="568"/>
      <c r="I11" s="263"/>
      <c r="J11" s="260" t="s">
        <v>147</v>
      </c>
    </row>
    <row r="12" spans="2:18" s="260" customFormat="1" ht="35.1" customHeight="1" x14ac:dyDescent="0.25">
      <c r="B12" s="570" t="s">
        <v>204</v>
      </c>
      <c r="C12" s="571"/>
      <c r="D12" s="572"/>
      <c r="E12" s="264" t="str">
        <f>IF('Anlage N'!G10="","",'Anlage N'!G10)</f>
        <v/>
      </c>
      <c r="F12" s="567"/>
      <c r="G12" s="265"/>
      <c r="H12" s="569"/>
      <c r="I12" s="263"/>
      <c r="J12" s="260" t="s">
        <v>149</v>
      </c>
      <c r="O12" s="266"/>
    </row>
    <row r="13" spans="2:18" s="260" customFormat="1" ht="35.1" customHeight="1" x14ac:dyDescent="0.25">
      <c r="B13" s="556" t="s">
        <v>152</v>
      </c>
      <c r="C13" s="556"/>
      <c r="D13" s="556"/>
      <c r="E13" s="267" t="str">
        <f>IF('Anlage N'!F12="","",'Anlage N'!F12)</f>
        <v/>
      </c>
      <c r="F13" s="268" t="str">
        <f>IF('Anlage N'!G12="","",'Anlage N'!G12)</f>
        <v/>
      </c>
      <c r="G13" s="269"/>
      <c r="H13" s="270"/>
      <c r="I13" s="263"/>
      <c r="J13" s="260" t="s">
        <v>151</v>
      </c>
    </row>
    <row r="14" spans="2:18" s="260" customFormat="1" ht="35.1" customHeight="1" x14ac:dyDescent="0.25">
      <c r="B14" s="557" t="s">
        <v>205</v>
      </c>
      <c r="C14" s="558"/>
      <c r="D14" s="558"/>
      <c r="E14" s="271">
        <f>IF('Anlage N'!D30="","",'Anlage N'!D30)</f>
        <v>0</v>
      </c>
      <c r="F14" s="272"/>
      <c r="G14" s="273"/>
      <c r="H14" s="274"/>
      <c r="I14" s="263"/>
      <c r="N14" s="275"/>
    </row>
    <row r="15" spans="2:18" s="260" customFormat="1" ht="35.1" customHeight="1" x14ac:dyDescent="0.25">
      <c r="B15" s="557" t="s">
        <v>176</v>
      </c>
      <c r="C15" s="558"/>
      <c r="D15" s="558"/>
      <c r="E15" s="271">
        <f>IF('Anlage N'!G29="","",'Anlage N'!G29)</f>
        <v>0</v>
      </c>
      <c r="F15" s="272"/>
      <c r="G15" s="265"/>
      <c r="H15" s="274"/>
      <c r="I15" s="263"/>
      <c r="R15" s="260" t="e">
        <f>G15/G16</f>
        <v>#DIV/0!</v>
      </c>
    </row>
    <row r="16" spans="2:18" s="260" customFormat="1" ht="35.1" customHeight="1" x14ac:dyDescent="0.25">
      <c r="B16" s="557" t="s">
        <v>178</v>
      </c>
      <c r="C16" s="558"/>
      <c r="D16" s="558"/>
      <c r="E16" s="271">
        <f>Anlage_E!P323</f>
        <v>0</v>
      </c>
      <c r="F16" s="272"/>
      <c r="G16" s="271">
        <f>IF('Plausibilität_Anlage E'!W321="","",'Plausibilität_Anlage E'!W321)</f>
        <v>0</v>
      </c>
      <c r="H16" s="276"/>
      <c r="I16" s="263"/>
    </row>
    <row r="17" spans="1:12" s="260" customFormat="1" ht="35.1" customHeight="1" x14ac:dyDescent="0.25">
      <c r="B17" s="573" t="s">
        <v>206</v>
      </c>
      <c r="C17" s="574"/>
      <c r="D17" s="574"/>
      <c r="E17" s="277" t="str">
        <f>IF('Anlage N'!G31="","",'Anlage N'!G31)</f>
        <v>%</v>
      </c>
      <c r="F17" s="278"/>
      <c r="G17" s="277" t="str">
        <f>IF(G15="","",ROUND(IF(G15="","",G15/G16),2))</f>
        <v/>
      </c>
      <c r="H17" s="279"/>
      <c r="I17" s="263"/>
    </row>
    <row r="18" spans="1:12" ht="17.399999999999999" customHeight="1" x14ac:dyDescent="0.25">
      <c r="A18" s="575" t="s">
        <v>207</v>
      </c>
      <c r="B18" s="576"/>
      <c r="C18" s="576"/>
      <c r="D18" s="248"/>
      <c r="E18" s="248"/>
      <c r="F18" s="280"/>
      <c r="G18" s="281"/>
      <c r="H18" s="248"/>
      <c r="I18" s="248"/>
    </row>
    <row r="19" spans="1:12" ht="24.9" customHeight="1" x14ac:dyDescent="0.25">
      <c r="A19" s="575"/>
      <c r="B19" s="577" t="s">
        <v>208</v>
      </c>
      <c r="C19" s="578"/>
      <c r="D19" s="578"/>
      <c r="E19" s="578"/>
      <c r="F19" s="579"/>
      <c r="G19" s="282" t="str">
        <f>IF(G17&lt;0.15,"ja","nein")</f>
        <v>nein</v>
      </c>
      <c r="H19" s="283"/>
      <c r="I19" s="284"/>
    </row>
    <row r="20" spans="1:12" ht="17.399999999999999" customHeight="1" x14ac:dyDescent="0.3">
      <c r="A20" s="575"/>
      <c r="B20" s="285"/>
      <c r="C20" s="249"/>
      <c r="D20" s="249"/>
      <c r="E20" s="249"/>
      <c r="F20" s="249"/>
      <c r="G20" s="286"/>
      <c r="H20" s="249"/>
      <c r="I20" s="249"/>
    </row>
    <row r="21" spans="1:12" ht="17.399999999999999" customHeight="1" x14ac:dyDescent="0.25">
      <c r="A21" s="575"/>
      <c r="B21" s="287"/>
      <c r="C21" s="287"/>
      <c r="D21" s="287"/>
      <c r="E21" s="287"/>
      <c r="F21" s="287"/>
      <c r="G21" s="287"/>
      <c r="H21" s="287"/>
      <c r="I21" s="287"/>
    </row>
    <row r="22" spans="1:12" ht="24.9" customHeight="1" x14ac:dyDescent="0.25">
      <c r="A22" s="575"/>
      <c r="B22" s="288" t="s">
        <v>119</v>
      </c>
      <c r="C22" s="289"/>
      <c r="D22" s="289"/>
      <c r="E22" s="289"/>
      <c r="F22" s="289"/>
      <c r="G22" s="289"/>
      <c r="H22" s="289"/>
      <c r="I22" s="289"/>
      <c r="J22" s="290"/>
      <c r="K22" s="290"/>
      <c r="L22" s="291"/>
    </row>
    <row r="23" spans="1:12" ht="84.9" customHeight="1" x14ac:dyDescent="0.3">
      <c r="A23" s="575"/>
      <c r="B23" s="580"/>
      <c r="C23" s="581"/>
      <c r="D23" s="581"/>
      <c r="E23" s="581"/>
      <c r="F23" s="581"/>
      <c r="G23" s="581"/>
      <c r="H23" s="581"/>
      <c r="I23" s="581"/>
      <c r="J23" s="292"/>
      <c r="K23" s="292"/>
      <c r="L23" s="293"/>
    </row>
    <row r="24" spans="1:12" ht="17.399999999999999" customHeight="1" x14ac:dyDescent="0.25"/>
    <row r="25" spans="1:12" ht="17.399999999999999" customHeight="1" x14ac:dyDescent="0.25"/>
    <row r="26" spans="1:12" ht="17.399999999999999" customHeight="1" x14ac:dyDescent="0.25"/>
    <row r="27" spans="1:12" ht="17.399999999999999" customHeight="1" x14ac:dyDescent="0.25"/>
    <row r="28" spans="1:12" ht="17.399999999999999" customHeight="1" x14ac:dyDescent="0.25"/>
    <row r="29" spans="1:12" ht="45.6" customHeight="1" x14ac:dyDescent="0.25"/>
    <row r="30" spans="1:12" ht="26.4" customHeight="1" x14ac:dyDescent="0.25"/>
    <row r="31" spans="1:12" ht="6" customHeight="1" x14ac:dyDescent="0.25"/>
    <row r="32" spans="1:12" ht="16.5" customHeight="1" x14ac:dyDescent="0.25"/>
    <row r="35" spans="2:9" ht="81.75" customHeight="1" x14ac:dyDescent="0.25"/>
    <row r="40" spans="2:9" ht="26.4" customHeight="1" x14ac:dyDescent="0.25"/>
    <row r="43" spans="2:9" s="293" customFormat="1" ht="25.95" customHeight="1" x14ac:dyDescent="0.3">
      <c r="B43" s="245"/>
      <c r="C43" s="245"/>
      <c r="D43" s="245"/>
      <c r="E43" s="245"/>
      <c r="F43" s="245"/>
      <c r="G43" s="245"/>
      <c r="H43" s="245"/>
      <c r="I43" s="245"/>
    </row>
  </sheetData>
  <mergeCells count="17">
    <mergeCell ref="B17:D17"/>
    <mergeCell ref="A18:A23"/>
    <mergeCell ref="B18:C18"/>
    <mergeCell ref="B19:F19"/>
    <mergeCell ref="B23:I23"/>
    <mergeCell ref="B13:D13"/>
    <mergeCell ref="B14:D14"/>
    <mergeCell ref="B15:D15"/>
    <mergeCell ref="B16:D16"/>
    <mergeCell ref="B1:I1"/>
    <mergeCell ref="B6:I6"/>
    <mergeCell ref="E10:F10"/>
    <mergeCell ref="G10:H10"/>
    <mergeCell ref="B11:D11"/>
    <mergeCell ref="F11:F12"/>
    <mergeCell ref="H11:H12"/>
    <mergeCell ref="B12:D12"/>
  </mergeCells>
  <conditionalFormatting sqref="B6:I6">
    <cfRule type="expression" dxfId="4" priority="5">
      <formula>ISBLANK($B$6)</formula>
    </cfRule>
  </conditionalFormatting>
  <conditionalFormatting sqref="E13">
    <cfRule type="expression" dxfId="3" priority="4">
      <formula>ISBLANK(E13)</formula>
    </cfRule>
  </conditionalFormatting>
  <conditionalFormatting sqref="F13">
    <cfRule type="expression" dxfId="2" priority="3">
      <formula>ISBLANK(F13)</formula>
    </cfRule>
  </conditionalFormatting>
  <conditionalFormatting sqref="C4">
    <cfRule type="expression" dxfId="1" priority="2">
      <formula>ISBLANK(C4)</formula>
    </cfRule>
  </conditionalFormatting>
  <conditionalFormatting sqref="H13">
    <cfRule type="expression" dxfId="0" priority="1">
      <formula>ISBLANK(H13)</formula>
    </cfRule>
  </conditionalFormatting>
  <pageMargins left="0.43307086614173229" right="0.23622047244094491" top="0.74803149606299213" bottom="0.74803149606299213" header="0.31496062992125984" footer="0.31496062992125984"/>
  <pageSetup paperSize="9" scale="70" fitToWidth="0" fitToHeight="0" orientation="landscape" r:id="rId1"/>
  <headerFooter>
    <oddHeader>&amp;R&amp;"Arial,Fett"Prüfung BioWärme - &amp;18Anlage N</oddHead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Anlage_E</vt:lpstr>
      <vt:lpstr>Anlage_W</vt:lpstr>
      <vt:lpstr>Anlage N</vt:lpstr>
      <vt:lpstr>Plausibilität_Anlage E</vt:lpstr>
      <vt:lpstr>Plausibilität_Anlage N</vt:lpstr>
      <vt:lpstr>Anlage_W!Druckbereich</vt:lpstr>
      <vt:lpstr>'Plausibilität_Anlage E'!Druckbereich</vt:lpstr>
      <vt:lpstr>'Plausibilität_Anlage N'!Druckbereich</vt:lpstr>
      <vt:lpstr>Anlage_E!Drucktitel</vt:lpstr>
      <vt:lpstr>'Plausibilität_Anlage E'!Drucktitel</vt:lpstr>
    </vt:vector>
  </TitlesOfParts>
  <Company>Bay.StMELF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Dindass</dc:creator>
  <cp:keywords>Muster Nr. 1639 zul. geä. am 24.10.03</cp:keywords>
  <cp:lastModifiedBy>Faltl, Sonja (tfz)</cp:lastModifiedBy>
  <cp:lastPrinted>2024-02-20T13:58:45Z</cp:lastPrinted>
  <dcterms:created xsi:type="dcterms:W3CDTF">2002-12-05T11:44:54Z</dcterms:created>
  <dcterms:modified xsi:type="dcterms:W3CDTF">2024-02-20T14:00:14Z</dcterms:modified>
</cp:coreProperties>
</file>